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KERJA-2022 PER 140222\BANGDIK\MONEV SOLLETA\"/>
    </mc:Choice>
  </mc:AlternateContent>
  <bookViews>
    <workbookView xWindow="-120" yWindow="-120" windowWidth="29040" windowHeight="15840"/>
  </bookViews>
  <sheets>
    <sheet name="REKAP" sheetId="21" r:id="rId1"/>
    <sheet name="D3 KEP" sheetId="23" r:id="rId2"/>
    <sheet name="D4 KEP" sheetId="24" r:id="rId3"/>
    <sheet name="D3 TW" sheetId="26" r:id="rId4"/>
    <sheet name="D4 TW" sheetId="27" r:id="rId5"/>
    <sheet name="D3 AKP" sheetId="28" r:id="rId6"/>
    <sheet name="D4 AKP" sheetId="29" r:id="rId7"/>
    <sheet name="D3 FT" sheetId="30" r:id="rId8"/>
    <sheet name="D4 FT" sheetId="31" r:id="rId9"/>
    <sheet name="D3 OT" sheetId="32" r:id="rId10"/>
    <sheet name="D4 OT" sheetId="33" r:id="rId11"/>
    <sheet name="D3 OP" sheetId="34" r:id="rId12"/>
    <sheet name="D4 OP" sheetId="35" r:id="rId13"/>
    <sheet name="D3 KEB" sheetId="36" r:id="rId14"/>
    <sheet name="D4 KEB " sheetId="37" r:id="rId15"/>
    <sheet name="D3 ANAF" sheetId="40" r:id="rId16"/>
    <sheet name="D3 FARM" sheetId="41" r:id="rId17"/>
    <sheet name="D3 JAMU" sheetId="42" r:id="rId18"/>
  </sheets>
  <definedNames>
    <definedName name="_xlnm.Print_Area" localSheetId="1">'D3 KEP'!$A$1:$G$52</definedName>
    <definedName name="_xlnm.Print_Area" localSheetId="0">REKAP!$A$1:$H$59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1" l="1"/>
  <c r="E9" i="21"/>
  <c r="D9" i="21"/>
  <c r="D8" i="21" l="1"/>
  <c r="E8" i="21" s="1"/>
  <c r="E13" i="21"/>
  <c r="D13" i="21"/>
  <c r="D12" i="21"/>
  <c r="E12" i="21" s="1"/>
  <c r="G12" i="21" s="1"/>
  <c r="D15" i="21"/>
  <c r="E15" i="21" s="1"/>
  <c r="D14" i="21" l="1"/>
  <c r="E14" i="21" s="1"/>
  <c r="D19" i="21"/>
  <c r="E19" i="21" s="1"/>
  <c r="D18" i="21"/>
  <c r="E18" i="21" s="1"/>
  <c r="D22" i="21"/>
  <c r="E22" i="21" s="1"/>
  <c r="G123" i="37"/>
  <c r="F123" i="37"/>
  <c r="E123" i="37"/>
  <c r="D123" i="37"/>
  <c r="D21" i="21"/>
  <c r="E21" i="21" s="1"/>
  <c r="D20" i="21"/>
  <c r="E20" i="21" s="1"/>
  <c r="D25" i="21" l="1"/>
  <c r="E25" i="21" s="1"/>
  <c r="D24" i="21"/>
  <c r="E24" i="21" s="1"/>
  <c r="D23" i="21"/>
  <c r="E23" i="21" s="1"/>
  <c r="D17" i="21"/>
  <c r="E17" i="21" s="1"/>
  <c r="G84" i="33"/>
  <c r="G85" i="33" s="1"/>
  <c r="F84" i="33"/>
  <c r="F85" i="33" s="1"/>
  <c r="E84" i="33"/>
  <c r="E85" i="33" s="1"/>
  <c r="D84" i="33"/>
  <c r="D85" i="33" l="1"/>
  <c r="D10" i="21"/>
  <c r="E10" i="21" s="1"/>
  <c r="G10" i="21" s="1"/>
  <c r="D11" i="21"/>
  <c r="E11" i="21" s="1"/>
  <c r="D16" i="21"/>
  <c r="E16" i="21" s="1"/>
  <c r="N44" i="32"/>
  <c r="C26" i="21"/>
  <c r="G8" i="21"/>
  <c r="G13" i="21"/>
  <c r="G14" i="21"/>
  <c r="G15" i="21"/>
  <c r="G17" i="21"/>
  <c r="G23" i="21"/>
  <c r="G24" i="21"/>
  <c r="G25" i="21"/>
  <c r="G11" i="21" l="1"/>
  <c r="G86" i="41"/>
  <c r="E100" i="41"/>
  <c r="D100" i="41"/>
  <c r="F81" i="41"/>
  <c r="E81" i="41"/>
  <c r="D81" i="41"/>
  <c r="G73" i="41"/>
  <c r="G69" i="41"/>
  <c r="G65" i="41"/>
  <c r="G61" i="41"/>
  <c r="G57" i="41"/>
  <c r="G53" i="41"/>
  <c r="G49" i="41"/>
  <c r="F44" i="41"/>
  <c r="E44" i="41"/>
  <c r="D44" i="41"/>
  <c r="G40" i="41"/>
  <c r="G36" i="41"/>
  <c r="G32" i="41"/>
  <c r="G28" i="41"/>
  <c r="G24" i="41"/>
  <c r="G20" i="41"/>
  <c r="G16" i="41"/>
  <c r="G12" i="41"/>
  <c r="G8" i="41"/>
  <c r="G81" i="41" l="1"/>
  <c r="G44" i="41"/>
  <c r="G100" i="41"/>
  <c r="F100" i="41"/>
  <c r="H72" i="40" l="1"/>
  <c r="G72" i="40"/>
  <c r="F72" i="40"/>
  <c r="E72" i="40"/>
  <c r="H54" i="40"/>
  <c r="G54" i="40"/>
  <c r="F54" i="40"/>
  <c r="E54" i="40"/>
  <c r="H28" i="40"/>
  <c r="G28" i="40"/>
  <c r="F28" i="40"/>
  <c r="E28" i="40"/>
  <c r="G100" i="37" l="1"/>
  <c r="F100" i="37"/>
  <c r="E100" i="37"/>
  <c r="G75" i="37"/>
  <c r="F75" i="37"/>
  <c r="E75" i="37"/>
  <c r="G50" i="37"/>
  <c r="F50" i="37"/>
  <c r="E50" i="37"/>
  <c r="F27" i="37"/>
  <c r="E27" i="37"/>
  <c r="D27" i="37"/>
  <c r="G70" i="36" l="1"/>
  <c r="E51" i="36"/>
  <c r="G26" i="36"/>
  <c r="F26" i="36"/>
  <c r="E26" i="36"/>
  <c r="D26" i="36"/>
  <c r="H63" i="35" l="1"/>
  <c r="G63" i="35"/>
  <c r="F63" i="35"/>
  <c r="E63" i="35"/>
  <c r="H55" i="35"/>
  <c r="G55" i="35"/>
  <c r="F55" i="35"/>
  <c r="E55" i="35"/>
  <c r="H37" i="35"/>
  <c r="G37" i="35"/>
  <c r="F37" i="35"/>
  <c r="E37" i="35"/>
  <c r="H21" i="35"/>
  <c r="G21" i="35"/>
  <c r="F21" i="35"/>
  <c r="E21" i="35"/>
  <c r="E43" i="34" l="1"/>
  <c r="F39" i="34"/>
  <c r="F43" i="34" s="1"/>
  <c r="E33" i="34"/>
  <c r="F31" i="34"/>
  <c r="F27" i="34"/>
  <c r="F23" i="34"/>
  <c r="F17" i="34"/>
  <c r="F13" i="34"/>
  <c r="F11" i="34"/>
  <c r="F9" i="34"/>
  <c r="F7" i="34"/>
  <c r="G72" i="33" l="1"/>
  <c r="G73" i="33" s="1"/>
  <c r="F72" i="33"/>
  <c r="F73" i="33" s="1"/>
  <c r="E72" i="33"/>
  <c r="E73" i="33" s="1"/>
  <c r="D72" i="33"/>
  <c r="G50" i="33"/>
  <c r="G51" i="33" s="1"/>
  <c r="F50" i="33"/>
  <c r="F51" i="33" s="1"/>
  <c r="E50" i="33"/>
  <c r="E51" i="33" s="1"/>
  <c r="D50" i="33"/>
  <c r="G26" i="33"/>
  <c r="G27" i="33" s="1"/>
  <c r="F26" i="33"/>
  <c r="F27" i="33" s="1"/>
  <c r="E26" i="33"/>
  <c r="E27" i="33" s="1"/>
  <c r="D26" i="33"/>
  <c r="D73" i="33" l="1"/>
  <c r="D51" i="33"/>
  <c r="D27" i="33"/>
  <c r="G83" i="28"/>
  <c r="F83" i="28"/>
  <c r="E83" i="28"/>
  <c r="D83" i="28"/>
  <c r="G60" i="28"/>
  <c r="F60" i="28"/>
  <c r="E60" i="28"/>
  <c r="D60" i="28"/>
  <c r="G31" i="28"/>
  <c r="F31" i="28"/>
  <c r="E31" i="28"/>
  <c r="D31" i="28"/>
  <c r="F72" i="26"/>
  <c r="E72" i="26"/>
  <c r="D72" i="26"/>
  <c r="F51" i="26"/>
  <c r="E51" i="26"/>
  <c r="D51" i="26"/>
  <c r="G51" i="26" s="1"/>
  <c r="F28" i="26"/>
  <c r="E28" i="26"/>
  <c r="D28" i="26"/>
  <c r="G28" i="26" l="1"/>
  <c r="G72" i="26"/>
  <c r="G16" i="21"/>
  <c r="D26" i="21"/>
  <c r="G21" i="21"/>
  <c r="G20" i="21"/>
  <c r="G22" i="21"/>
  <c r="G19" i="21"/>
  <c r="G18" i="21"/>
  <c r="F26" i="21"/>
  <c r="G9" i="21"/>
  <c r="E26" i="21"/>
</calcChain>
</file>

<file path=xl/sharedStrings.xml><?xml version="1.0" encoding="utf-8"?>
<sst xmlns="http://schemas.openxmlformats.org/spreadsheetml/2006/main" count="5835" uniqueCount="1437">
  <si>
    <t>NO</t>
  </si>
  <si>
    <t>KODE MK</t>
  </si>
  <si>
    <t>NAMA MATA KULIAH</t>
  </si>
  <si>
    <t>SKS</t>
  </si>
  <si>
    <t>T</t>
  </si>
  <si>
    <t>P</t>
  </si>
  <si>
    <t>K/L</t>
  </si>
  <si>
    <t>NAMA DOSEN</t>
  </si>
  <si>
    <t>WAT 1.08</t>
  </si>
  <si>
    <t>Antropologi Kesehatan</t>
  </si>
  <si>
    <t>Siti Handayani, S.ST., M.Kes</t>
  </si>
  <si>
    <t>WAT 2.01</t>
  </si>
  <si>
    <t>Farmakologi</t>
  </si>
  <si>
    <t>Sumardino,S.ST.M.Kes (Koord)</t>
  </si>
  <si>
    <t>Dr. Gunawan Pamuji Widodo., M.Si.,Apt.</t>
  </si>
  <si>
    <t>DTT</t>
  </si>
  <si>
    <t>Siti Lestari, MN.</t>
  </si>
  <si>
    <t>WAT 2.02</t>
  </si>
  <si>
    <t>Patofisiologi</t>
  </si>
  <si>
    <t>Tri Sunaryo,S.Kp.,Ns.,M.Kep</t>
  </si>
  <si>
    <t>WAT 2.03</t>
  </si>
  <si>
    <t>Keperawatan Dasar</t>
  </si>
  <si>
    <t>Sri Lestari Dwi Astuti,S.Kp.,Ns.,M.Kes (Koord)</t>
  </si>
  <si>
    <t>Dwi Ariani Sulistyowati,S.Kep.,Ns.,M.Kep</t>
  </si>
  <si>
    <t>Duwi Pudjiastuti,S.Kep.,Ns.,M.Kep</t>
  </si>
  <si>
    <t>WAT 2.04</t>
  </si>
  <si>
    <t>Metodologi Keperawatan</t>
  </si>
  <si>
    <t>Martono,S.Kp.,Ns.,M.Pd</t>
  </si>
  <si>
    <t>WAT 2.05</t>
  </si>
  <si>
    <t>Dokumentasi Keperawatan</t>
  </si>
  <si>
    <t>WAT 2.06</t>
  </si>
  <si>
    <t>Komunikasi</t>
  </si>
  <si>
    <t>Endang Caturini,S.Kep.,Ns.,M.Kep</t>
  </si>
  <si>
    <t>WAT 3.08</t>
  </si>
  <si>
    <t>Bahasa Inggris</t>
  </si>
  <si>
    <t>Jumlah SKS</t>
  </si>
  <si>
    <t>MATA KULIAH</t>
  </si>
  <si>
    <t>WAT 4.01</t>
  </si>
  <si>
    <t>Keperawatan Medikal Bedah II</t>
  </si>
  <si>
    <t>Suryanti, S.Kep., Ns., M.Sc (Koord)</t>
  </si>
  <si>
    <t>Sugiyarto, S.ST., Ns., M.Kes</t>
  </si>
  <si>
    <t>WAT 4.05</t>
  </si>
  <si>
    <t>Kewirausahaan</t>
  </si>
  <si>
    <t>WAT 5.01</t>
  </si>
  <si>
    <t>Keperawatan Keluarga</t>
  </si>
  <si>
    <t>Suyanto, S.Kp., M.Kes</t>
  </si>
  <si>
    <t>Dwi Sulistyowati, S.Kp., Ns. M.Kes</t>
  </si>
  <si>
    <t>Keperawatan Gerontik</t>
  </si>
  <si>
    <t>ML 3.02</t>
  </si>
  <si>
    <t>Bahasa Inggris Keperawatan</t>
  </si>
  <si>
    <t>Keperawatan Komunitas</t>
  </si>
  <si>
    <t>Hartono, S.Kep., Ns., M.Kes</t>
  </si>
  <si>
    <t>Akhmad Rifai, S.Kep., Ns., M.Kes</t>
  </si>
  <si>
    <t>WAT 6.02</t>
  </si>
  <si>
    <t>Akhmad Rifai,S.Kep.,Ns.,M.Kes (Koord)</t>
  </si>
  <si>
    <t>WAT 6.03</t>
  </si>
  <si>
    <t>Karya Tulis Ilmiah</t>
  </si>
  <si>
    <t>Sunarsih Rahayu,S.Kep.,Ns.,M.Kep (Koord)</t>
  </si>
  <si>
    <t>ML 6.01</t>
  </si>
  <si>
    <t>Praktik Klinik Keperawatan Kritis</t>
  </si>
  <si>
    <t>Widodo, M.N (Koord)</t>
  </si>
  <si>
    <t>Sunarto, S.ST., Ns., M.Kes (Koord)</t>
  </si>
  <si>
    <t>Akhmad Rifai,S.Kep.,Ns.,M.Kes</t>
  </si>
  <si>
    <t>No</t>
  </si>
  <si>
    <t>Kode MK</t>
  </si>
  <si>
    <t>Mata Kuliah</t>
  </si>
  <si>
    <t>K</t>
  </si>
  <si>
    <t>PL</t>
  </si>
  <si>
    <t>KET</t>
  </si>
  <si>
    <t>-</t>
  </si>
  <si>
    <t>Siti Khadijah,S.Kep.,Ns.,M.Kep</t>
  </si>
  <si>
    <t>Suryanti,S.Kep.,Ns.,MSc</t>
  </si>
  <si>
    <t>WAT. 1.2.11</t>
  </si>
  <si>
    <t>Sri Lestari Dwi Astuti,S.Kep.,Ns.,M.Kes</t>
  </si>
  <si>
    <t>Sri Mulyanti,S.Kep.,Ns.,M.Kep</t>
  </si>
  <si>
    <t>Martono,S.Kep.,Ns.,MPd</t>
  </si>
  <si>
    <t>Tri Sunaryo,S.Kep.,Ns.,M.Kep</t>
  </si>
  <si>
    <t>Dr. Gunawan Pamuji W, S.Apt</t>
  </si>
  <si>
    <t>Insiyah, MN</t>
  </si>
  <si>
    <t>Yuyun Setyorini, SKP.,Ns.,M.Kep</t>
  </si>
  <si>
    <t>Siti Handayani, SST,M.Kes</t>
  </si>
  <si>
    <t>Jumlah sks</t>
  </si>
  <si>
    <t>DR.Rita Benya Adriani,SKp,M.Kes</t>
  </si>
  <si>
    <t>Sugiyarto,SST.,Ns.,M.Kes</t>
  </si>
  <si>
    <t>Rendi Editya Darmawan, M.Kep</t>
  </si>
  <si>
    <t>Addi Mardi Harnanto, MN.</t>
  </si>
  <si>
    <t>Sunarto,SST.,Ns.,M.Kes</t>
  </si>
  <si>
    <t>Yeni Tutu Rohimah,SKp,M.Kes</t>
  </si>
  <si>
    <t>Satino, SKM, MSc.N</t>
  </si>
  <si>
    <t>WAT. 2.2.27</t>
  </si>
  <si>
    <t>Sumardino,SST,M.Kes</t>
  </si>
  <si>
    <t>Sudiro, SKp, M.Pd</t>
  </si>
  <si>
    <t>Sunarsih Rahayu,S.Kep.,Ns.,M.Kep</t>
  </si>
  <si>
    <t>Suyanto,SKp,M.Kes</t>
  </si>
  <si>
    <t>WAT. 4.1.52</t>
  </si>
  <si>
    <t>Keperawatan Kritis</t>
  </si>
  <si>
    <t>Praktik Keperawatan X (Praktik Keperawatan Keluarga)</t>
  </si>
  <si>
    <t>Athanasia Budi Astuti, SKp, MN.</t>
  </si>
  <si>
    <t>Ros Endah Happy Patriyani,S.Kep.,Ns.,M.Kep</t>
  </si>
  <si>
    <t>WAT. 3.1.39</t>
  </si>
  <si>
    <t>Praktik Keperawatan XI (Praktik Keperawatan Khusus &amp; Komunitas)</t>
  </si>
  <si>
    <t>WAT. 4.1.56</t>
  </si>
  <si>
    <t>Skripsi</t>
  </si>
  <si>
    <t>Tim Dosen</t>
  </si>
  <si>
    <t>Manajemen Bencana</t>
  </si>
  <si>
    <t>Suharmanto, SST</t>
  </si>
  <si>
    <t>KODE</t>
  </si>
  <si>
    <t>TW 105</t>
  </si>
  <si>
    <t>Ilmu Sosial Budaya Dasar</t>
  </si>
  <si>
    <t>Ari Sarwanto, SKp.Ns., MPH</t>
  </si>
  <si>
    <t>Koordinator</t>
  </si>
  <si>
    <t>TW 208</t>
  </si>
  <si>
    <t>Ortopedagogik</t>
  </si>
  <si>
    <t>Anisyah DSF, A.Md.TW, M.Pd</t>
  </si>
  <si>
    <t>Gunawan, S.Pd, M.M</t>
  </si>
  <si>
    <t>TW 203</t>
  </si>
  <si>
    <t>Neurologi</t>
  </si>
  <si>
    <t>TW 314</t>
  </si>
  <si>
    <t>Etika Profesi</t>
  </si>
  <si>
    <t>TW 508</t>
  </si>
  <si>
    <t>Bahasa Inggris II</t>
  </si>
  <si>
    <t>Fitriya Dessi Wulandari, S.Pd., M.Pd</t>
  </si>
  <si>
    <t>TW 204</t>
  </si>
  <si>
    <t>Psikologi Kognitif</t>
  </si>
  <si>
    <t>Kliwon, S.Psi, M.Psi, Psikolog</t>
  </si>
  <si>
    <t>TW 205</t>
  </si>
  <si>
    <t>Pengantar Linguistik</t>
  </si>
  <si>
    <t>Dewi Tirtawati, SST.TW MPH</t>
  </si>
  <si>
    <t>TW 505</t>
  </si>
  <si>
    <t>Teknologi Informasi</t>
  </si>
  <si>
    <t>Kiyat Sudrajad, SST.TW., MKM</t>
  </si>
  <si>
    <t>TW 202</t>
  </si>
  <si>
    <t>Kebutuhan Dasar Manusia</t>
  </si>
  <si>
    <t>Wiwik Setyaningsih, SKM., M.Kes</t>
  </si>
  <si>
    <t>TW 207</t>
  </si>
  <si>
    <t>Psikologi Klinis</t>
  </si>
  <si>
    <t>KELAS A</t>
  </si>
  <si>
    <t>TW302</t>
  </si>
  <si>
    <t>Gangguan Motorik Bicara</t>
  </si>
  <si>
    <t>Anggi Resina P., S.Tr.TW., MKM</t>
  </si>
  <si>
    <t>TW 307</t>
  </si>
  <si>
    <t>Roy Romey D.M., SST.TW, SKM, MPH</t>
  </si>
  <si>
    <t>R. Asto Soesyasmoro, SST.TW, MPH</t>
  </si>
  <si>
    <t>TW 304</t>
  </si>
  <si>
    <t>Pengantar Audiologi &amp; Gangguan Pendengaran</t>
  </si>
  <si>
    <t>TW 312</t>
  </si>
  <si>
    <t>Asesmen dan Diagnosis</t>
  </si>
  <si>
    <t>TW 310</t>
  </si>
  <si>
    <t>Gangguan Spektrum Autis</t>
  </si>
  <si>
    <t>Windiarti Dwi P, SST.TW, MPH</t>
  </si>
  <si>
    <t>TW 305</t>
  </si>
  <si>
    <t>Gangguan Komunikasi pada Celah Bibir dan Langit-langit</t>
  </si>
  <si>
    <t>TW 406</t>
  </si>
  <si>
    <t>Praktik Klinik I</t>
  </si>
  <si>
    <t>Dewi Tirtawati, SST.TW, MPH</t>
  </si>
  <si>
    <t>Sudarman, SST.TW, SKM, MPH</t>
  </si>
  <si>
    <t>Praktik Klinik II</t>
  </si>
  <si>
    <t>Arif Siswanto, SST.TW, MPH</t>
  </si>
  <si>
    <t>Muryanti, SST.TW, MPH</t>
  </si>
  <si>
    <t>Hafidz Triantoro A.P, SST.TW, MPH</t>
  </si>
  <si>
    <t>TW 409</t>
  </si>
  <si>
    <t>Praktik RBM</t>
  </si>
  <si>
    <t>Gunawan, S.Pd., MM</t>
  </si>
  <si>
    <t>Kliwon, S.Psi, M.Psi, Psi</t>
  </si>
  <si>
    <t>TW 506</t>
  </si>
  <si>
    <t>Tugas Akhir</t>
  </si>
  <si>
    <t>Ig.Dodiet Aditya, SKM, MPH</t>
  </si>
  <si>
    <t>TW 408</t>
  </si>
  <si>
    <t>Praktik Klinik III</t>
  </si>
  <si>
    <t>No.</t>
  </si>
  <si>
    <t>sks</t>
  </si>
  <si>
    <t>L</t>
  </si>
  <si>
    <t>TW 405</t>
  </si>
  <si>
    <t>Pendidikan Budaya Anti Korupsi</t>
  </si>
  <si>
    <t>DT</t>
  </si>
  <si>
    <t>TW 410</t>
  </si>
  <si>
    <t>TW 429</t>
  </si>
  <si>
    <t>Etika Profesi dan Hukum Kesehatan</t>
  </si>
  <si>
    <t>TW 412</t>
  </si>
  <si>
    <t>TW 413</t>
  </si>
  <si>
    <t>Psikolinguistik</t>
  </si>
  <si>
    <t>TW 414</t>
  </si>
  <si>
    <t>Gunawan, SM.TW., S.Pd., MM*</t>
  </si>
  <si>
    <t>TW 435</t>
  </si>
  <si>
    <t>TW 436</t>
  </si>
  <si>
    <t>TW 451</t>
  </si>
  <si>
    <t>Nur Saptaningsih, S.Hum., M.Hum.</t>
  </si>
  <si>
    <t>Total sks</t>
  </si>
  <si>
    <t>Hafidz Triantoro Aji P, SST.TW., MPH*</t>
  </si>
  <si>
    <t>TW 417</t>
  </si>
  <si>
    <t>Afasia dan Gangguan Komunikasi Neurogenik Terkait</t>
  </si>
  <si>
    <t>TW 428</t>
  </si>
  <si>
    <t>Pengantar Audiologi</t>
  </si>
  <si>
    <t>TW 431</t>
  </si>
  <si>
    <t>Konseling</t>
  </si>
  <si>
    <t>TW 437</t>
  </si>
  <si>
    <t>Ilmu Kesehatan Masyarakat</t>
  </si>
  <si>
    <t>TW 438</t>
  </si>
  <si>
    <t>Promosi Kesehatan</t>
  </si>
  <si>
    <t>TW 439</t>
  </si>
  <si>
    <t>TW 441</t>
  </si>
  <si>
    <t>Metodologi Penelitian</t>
  </si>
  <si>
    <t>Ig. Dodiet Aditya Setyawan, SKM., MPH*</t>
  </si>
  <si>
    <t>TW 442</t>
  </si>
  <si>
    <t>Biostatistik</t>
  </si>
  <si>
    <t>TW 447</t>
  </si>
  <si>
    <t>Terapi Wicara pada RBM</t>
  </si>
  <si>
    <t>Eko Bambang, S.Pd</t>
  </si>
  <si>
    <t>TW 449</t>
  </si>
  <si>
    <t>TW 445</t>
  </si>
  <si>
    <t>TW 446</t>
  </si>
  <si>
    <t>TW 453</t>
  </si>
  <si>
    <t>SEMESTER II</t>
  </si>
  <si>
    <t>Beban SKS</t>
  </si>
  <si>
    <t>DOSEN PENGAMPU</t>
  </si>
  <si>
    <t>AKP.105</t>
  </si>
  <si>
    <t>1 T</t>
  </si>
  <si>
    <t>0.5P</t>
  </si>
  <si>
    <t>AKP.302</t>
  </si>
  <si>
    <t>Anatomi Meridian dan Titik Akupunktur</t>
  </si>
  <si>
    <t>AKP.303</t>
  </si>
  <si>
    <t>Fisiologi Akupunktur</t>
  </si>
  <si>
    <t>AKP.206</t>
  </si>
  <si>
    <t>Fisiologi</t>
  </si>
  <si>
    <t>AKP.205</t>
  </si>
  <si>
    <t>2. dr.Sri Widyastari</t>
  </si>
  <si>
    <t>1P</t>
  </si>
  <si>
    <t>KI.201</t>
  </si>
  <si>
    <t>KI.202</t>
  </si>
  <si>
    <t>Psikologi dan Komunikasi</t>
  </si>
  <si>
    <t>KI.204</t>
  </si>
  <si>
    <t>SEMESTER IV</t>
  </si>
  <si>
    <t>2. Estuningsih,SKM.,MSc</t>
  </si>
  <si>
    <t>Korelasi Anatomi Fisiologi Akupunktur</t>
  </si>
  <si>
    <t>0,5P</t>
  </si>
  <si>
    <t>SEMESTER VI</t>
  </si>
  <si>
    <t>Herbal</t>
  </si>
  <si>
    <t>KI.102</t>
  </si>
  <si>
    <t>1 ( 0.5T, 0.5P)</t>
  </si>
  <si>
    <t>2. Sri Yatmihatun,SKep.,Ns.,MSc</t>
  </si>
  <si>
    <t>2 (1T, 1P)</t>
  </si>
  <si>
    <t>Filosofi Dasar Akupunktur</t>
  </si>
  <si>
    <t>Dasar Akupunktur</t>
  </si>
  <si>
    <t>2 (1T; 1P )</t>
  </si>
  <si>
    <t>Kegawat Daruratan Medik</t>
  </si>
  <si>
    <t>1. Suwaji Handaru Wardoyo, Ssi.,Msi ( Koord)</t>
  </si>
  <si>
    <t>3. Nurmila, STr.Akp</t>
  </si>
  <si>
    <t>2. Nurtama Aditya.STr.,Akp</t>
  </si>
  <si>
    <t>2. Wahyu Eka Hastuti,SST.,Akp</t>
  </si>
  <si>
    <t>SEMESTER VIII</t>
  </si>
  <si>
    <t>2. Purwanto,SST.,Akp .,M.Ph</t>
  </si>
  <si>
    <t>3. Heni Nur Kusumawati,SKM.,M.Kes</t>
  </si>
  <si>
    <t>T/P</t>
  </si>
  <si>
    <t>TK</t>
  </si>
  <si>
    <t>Biomekanik</t>
  </si>
  <si>
    <t>Superior : Yoni Rustiana, Ftr., M. Kes</t>
  </si>
  <si>
    <t>2/II</t>
  </si>
  <si>
    <t>I</t>
  </si>
  <si>
    <t>Fisiologi Latihan</t>
  </si>
  <si>
    <t>Dr. Bambang Trisnowiyanto, M. Or</t>
  </si>
  <si>
    <t>Patologi Umum</t>
  </si>
  <si>
    <t>Nurul Fithriati H., Ftr., M. Kes</t>
  </si>
  <si>
    <t>Terapi Latihan</t>
  </si>
  <si>
    <t>Marti Rustanti, Ftr., M. PH</t>
  </si>
  <si>
    <t>Jasmine Kartiko P., Ftr., M. Fis</t>
  </si>
  <si>
    <t>Psikologi Kesehatan</t>
  </si>
  <si>
    <t>1/II</t>
  </si>
  <si>
    <t>dr. HA. Djoko Suwito, S. Sp. KJ</t>
  </si>
  <si>
    <t>Masase</t>
  </si>
  <si>
    <t>Masase Khusus</t>
  </si>
  <si>
    <t>MLD : Sukadarwanto, Ftr., M. Kes</t>
  </si>
  <si>
    <t>Masase Baby : Nurul Fithriati H., Ftr., M. Kes</t>
  </si>
  <si>
    <t>FT Geriatri</t>
  </si>
  <si>
    <t>Budi Utomo, Ftr., M. Kes (Kelas A)</t>
  </si>
  <si>
    <t>2/IV</t>
  </si>
  <si>
    <t>FT Kesehatan Reproduksi</t>
  </si>
  <si>
    <t>II</t>
  </si>
  <si>
    <t>FT Neuromuskuler</t>
  </si>
  <si>
    <t>Pusat : Aditya Johan R., SST. FT., M. Fis</t>
  </si>
  <si>
    <t>Tepi : Saifudin Zuhri, Ftr., M. Kes</t>
  </si>
  <si>
    <t>1/IV</t>
  </si>
  <si>
    <t>Kardiopulmonal : Mei Kusumaningtyas, Ftr., M. KM</t>
  </si>
  <si>
    <t>FT Muskuloskeletal</t>
  </si>
  <si>
    <t>Bedah Ortopedi : Yulianto Wahyono, Dipl. PT., M. Kes</t>
  </si>
  <si>
    <t>Fisioterapi Pediatri</t>
  </si>
  <si>
    <t>Sukadarwanto, Ftr., M. Kes</t>
  </si>
  <si>
    <t>Fisioterapi Komprehensif</t>
  </si>
  <si>
    <t>III</t>
  </si>
  <si>
    <t>1/VI</t>
  </si>
  <si>
    <t>2/VI</t>
  </si>
  <si>
    <t>Patofisiologi Tumbuh Kembang</t>
  </si>
  <si>
    <t>Komunikasi Terapi</t>
  </si>
  <si>
    <t>Noerdjannah, M.Pd (1)</t>
  </si>
  <si>
    <t>Terapi Latihan I</t>
  </si>
  <si>
    <t>Yoni Rustiana, Ftr.,M.Kes (2)</t>
  </si>
  <si>
    <t>Jumlah</t>
  </si>
  <si>
    <t>Terapi Latihan II</t>
  </si>
  <si>
    <t>Pajar Haryatno, Ftr.,M.Kes</t>
  </si>
  <si>
    <t>Terapi Manual I</t>
  </si>
  <si>
    <t>Farmakologi Fisioterapi</t>
  </si>
  <si>
    <t>Epidemiologi</t>
  </si>
  <si>
    <t>Manajemen Pelayanan FT</t>
  </si>
  <si>
    <t>Filsafat Logika</t>
  </si>
  <si>
    <t>FT Pediatrik II</t>
  </si>
  <si>
    <t>FT Nyeri</t>
  </si>
  <si>
    <t>FT Kardiovaskuler &amp; Pulmonal</t>
  </si>
  <si>
    <t>JUMLAH</t>
  </si>
  <si>
    <t>DOSEN (SKS)</t>
  </si>
  <si>
    <t>Pemeriksaan dan Evaluasi OT</t>
  </si>
  <si>
    <t>Rina Kurnia, MPH (1)</t>
  </si>
  <si>
    <t>Endang Sri Wahyuni, MPH (1)</t>
  </si>
  <si>
    <t>Iffah Nurhayati, S.Tr. Kes (1)</t>
  </si>
  <si>
    <t>Aniek Puspitosari, MPH (1)</t>
  </si>
  <si>
    <t>Konsep Kesehatan dan Patologi</t>
  </si>
  <si>
    <t>dr. Prasaja, M.Kes (2)</t>
  </si>
  <si>
    <t>Teori OT dan Okupasi Terapetik</t>
  </si>
  <si>
    <t>Dr. Bambang Kuncoro, MOT (1)</t>
  </si>
  <si>
    <t>Roh Hastuti P, MPH (1)</t>
  </si>
  <si>
    <t>Lis Sarwi Hastuti, MSc (2)</t>
  </si>
  <si>
    <t>Pengantar Kesehatan Jiwa</t>
  </si>
  <si>
    <t>Rita Untari, MSi (3)</t>
  </si>
  <si>
    <t>Tehnologi Informasi</t>
  </si>
  <si>
    <t>Maharso Adhi Nugroho, SST (1)</t>
  </si>
  <si>
    <t>OT pada Pediatri</t>
  </si>
  <si>
    <t>OT pada Orthopedi</t>
  </si>
  <si>
    <t>Hendri Kurniawan, MSc (1)</t>
  </si>
  <si>
    <t>Rina Kurnia, MPH (2)</t>
  </si>
  <si>
    <t>Splinting &amp; Alat Bantu</t>
  </si>
  <si>
    <t>Dr. Ninik Nurhidayah, M.Kes (2)</t>
  </si>
  <si>
    <t>OT pada Kesehatan Jiwa II</t>
  </si>
  <si>
    <t>Andreany Kusumowardani, MCEP (1)</t>
  </si>
  <si>
    <t>Rita Untari, MSi (1)</t>
  </si>
  <si>
    <t>OT pada Neurologi</t>
  </si>
  <si>
    <t>Wawan Ridwan M, M.Kes (2)</t>
  </si>
  <si>
    <t>Khomarun, M.OT (1)</t>
  </si>
  <si>
    <t>OT pada Seksualitas</t>
  </si>
  <si>
    <t>DOSEN</t>
  </si>
  <si>
    <t>PK pada RBM</t>
  </si>
  <si>
    <t>PK pada Kesehatan Fisik</t>
  </si>
  <si>
    <t>PK Pada Pediatri</t>
  </si>
  <si>
    <t>Roh Hastuti P, MPH (2)</t>
  </si>
  <si>
    <t>PK pada Kesehatan Mental</t>
  </si>
  <si>
    <t>Maharso Adhi Nugroho, SST (2)</t>
  </si>
  <si>
    <t>Karya Tulis Ilmiah (KTI)</t>
  </si>
  <si>
    <t>OT 210</t>
  </si>
  <si>
    <t>Pemeriksaan &amp; Evaluasi OT I</t>
  </si>
  <si>
    <t>Wawan Ridwan M., M.Kes (1)</t>
  </si>
  <si>
    <t>Aniek Puspitosari, M.PH (1)</t>
  </si>
  <si>
    <t>OT 205</t>
  </si>
  <si>
    <t>OT 208</t>
  </si>
  <si>
    <t>OT 310</t>
  </si>
  <si>
    <t>Teori OT &amp; Okupasi Terapetik I</t>
  </si>
  <si>
    <t>Tri Budi Santoso, M.OT.,Ph.D (2)</t>
  </si>
  <si>
    <t>Linda Harumi, M.PH (1)</t>
  </si>
  <si>
    <t>OT 203</t>
  </si>
  <si>
    <t>Konsep Kesehatan &amp; Patologi</t>
  </si>
  <si>
    <t>OT 105</t>
  </si>
  <si>
    <t>Bahasa Inggris I</t>
  </si>
  <si>
    <t>Noerdjanah, M.Pd (2)</t>
  </si>
  <si>
    <t>OT 211</t>
  </si>
  <si>
    <t>Pemeriksaan &amp; Evaluasi OT II</t>
  </si>
  <si>
    <t>Rina Kurnia, M.PH (2)</t>
  </si>
  <si>
    <t>OT 212</t>
  </si>
  <si>
    <t>Biomekanik &amp; Kinesiologi</t>
  </si>
  <si>
    <t>OT 410</t>
  </si>
  <si>
    <t>Retna Febri A., M.Psi. (1)</t>
  </si>
  <si>
    <t>OT 302</t>
  </si>
  <si>
    <t>Andreany K., M.CEP (1)</t>
  </si>
  <si>
    <t>OT 215</t>
  </si>
  <si>
    <t>Statistik</t>
  </si>
  <si>
    <t>Hendri K., M.Sc (1)</t>
  </si>
  <si>
    <t>OT 405</t>
  </si>
  <si>
    <t>Tri Budi Santoso, Ph.D (2)</t>
  </si>
  <si>
    <t>OT 305</t>
  </si>
  <si>
    <t>OT pada Ortopedi</t>
  </si>
  <si>
    <t>Rina Kurnia, M.PH (1)</t>
  </si>
  <si>
    <t>OT 213</t>
  </si>
  <si>
    <t>Teknologi Informasi Terapan</t>
  </si>
  <si>
    <t>Endang Sri Wahyuni, M.PH (2)</t>
  </si>
  <si>
    <t>OT 505</t>
  </si>
  <si>
    <t>Bahasa Inggris III</t>
  </si>
  <si>
    <t>OT 503</t>
  </si>
  <si>
    <t>Hukum &amp; Etika Kesehatan</t>
  </si>
  <si>
    <t>dr. Hari Wujoso, Sp.F, M.M (2)</t>
  </si>
  <si>
    <t>OT 407</t>
  </si>
  <si>
    <t>Endang Sri Wahyuni, M.PH (1)</t>
  </si>
  <si>
    <t>OT 411</t>
  </si>
  <si>
    <t>OT 308</t>
  </si>
  <si>
    <t>OT pada Geriatri</t>
  </si>
  <si>
    <t>Dr. Ninik Nurhidayah,M.Kes (2)</t>
  </si>
  <si>
    <t>OT 204</t>
  </si>
  <si>
    <t>Dasar Farmakologi</t>
  </si>
  <si>
    <t>OT 309</t>
  </si>
  <si>
    <t>OT pada RBM</t>
  </si>
  <si>
    <t>Andreany K., M.CEP (2)</t>
  </si>
  <si>
    <t>OT 315</t>
  </si>
  <si>
    <t>Rehabilitasi Industri</t>
  </si>
  <si>
    <t>Lis Sarwi H., M.Sc (2)</t>
  </si>
  <si>
    <t>OT 501</t>
  </si>
  <si>
    <t>Metodologi Penelitian Kuantitatif</t>
  </si>
  <si>
    <t>Hendri K., M.Sc (2)</t>
  </si>
  <si>
    <t>OT 506</t>
  </si>
  <si>
    <t>Metodologi Penelitian Kualitatif</t>
  </si>
  <si>
    <t>OT 402</t>
  </si>
  <si>
    <t>Manajemen Kesehatan &amp; Pelayanan OT</t>
  </si>
  <si>
    <t>OT 508</t>
  </si>
  <si>
    <t>Budaya Anti Korupsi</t>
  </si>
  <si>
    <t>Retna Febri A., M.Psi. (2)</t>
  </si>
  <si>
    <t>OT 414</t>
  </si>
  <si>
    <t>Kuliah Kerja Nyata</t>
  </si>
  <si>
    <t>OT 416</t>
  </si>
  <si>
    <t>General English</t>
  </si>
  <si>
    <t>Noer Jannah M.Pd</t>
  </si>
  <si>
    <t>Agus Setyo Nugroho SST.OP.,M.Kes</t>
  </si>
  <si>
    <t>Ankle Foot Orthotic ( AFO )</t>
  </si>
  <si>
    <t>dr.Mina Pusporani</t>
  </si>
  <si>
    <t>Basic Patology</t>
  </si>
  <si>
    <t>Citizenship</t>
  </si>
  <si>
    <t>Anis Suryaningsih S.Pd.,M.Sc</t>
  </si>
  <si>
    <t>Physiology</t>
  </si>
  <si>
    <t>Bahasa Indonesia</t>
  </si>
  <si>
    <t>Andi Wicaksono, M.Pd</t>
  </si>
  <si>
    <t>Enyk Yunanto, MPh</t>
  </si>
  <si>
    <t>Ankle Foot Orthotics</t>
  </si>
  <si>
    <t>4/A</t>
  </si>
  <si>
    <t>Ankle Disarticulation Prosthetics</t>
  </si>
  <si>
    <t>2/B</t>
  </si>
  <si>
    <t>Biomechanics for Orthotics</t>
  </si>
  <si>
    <t>Cica Trimandasari Ningsih, SST.OP, M.Kes</t>
  </si>
  <si>
    <t>Foot Orthotics</t>
  </si>
  <si>
    <t>Anatomy 2</t>
  </si>
  <si>
    <t>2/A</t>
  </si>
  <si>
    <t>Drs. Alfan Zubaidi, M.Kes</t>
  </si>
  <si>
    <t>Physiology 2</t>
  </si>
  <si>
    <t>Management and Anti Corruption</t>
  </si>
  <si>
    <t>Dwi Setyawan, Bsc.PO, M.Kes</t>
  </si>
  <si>
    <t>Biomechanics for Prosthetics</t>
  </si>
  <si>
    <t>Transtibial Prosthetics</t>
  </si>
  <si>
    <t>Comunication</t>
  </si>
  <si>
    <t>4/B</t>
  </si>
  <si>
    <t>Case Based Rehabilitation (CBR)</t>
  </si>
  <si>
    <t>M. Syafi'i, SST.OP., M.Kes</t>
  </si>
  <si>
    <t>Upper Limb Orthotics</t>
  </si>
  <si>
    <t>Orthopedics</t>
  </si>
  <si>
    <t>Muhammad Fathi, SST.OP, MPH</t>
  </si>
  <si>
    <t>Spinal Orthotics</t>
  </si>
  <si>
    <t>Muhammad Syaifuddin, SST.OP, M.Kes</t>
  </si>
  <si>
    <t>Nur Rachmat, BPO, M.Kes</t>
  </si>
  <si>
    <t>Prosthetics and Orthotics Assessment</t>
  </si>
  <si>
    <t>Prasetyo Catur Utomo, SST.OP., M. Kes</t>
  </si>
  <si>
    <t>Entrepreneurships</t>
  </si>
  <si>
    <t>Neurology</t>
  </si>
  <si>
    <t>Maulana R W, S.Psi</t>
  </si>
  <si>
    <t>Psychology</t>
  </si>
  <si>
    <t>Laporan Tugas Akhir</t>
  </si>
  <si>
    <t>Kewarganegaraan</t>
  </si>
  <si>
    <t>KELAS</t>
  </si>
  <si>
    <t>FITUR SOLLETA</t>
  </si>
  <si>
    <t>PENDAHULUAN VISI MISI</t>
  </si>
  <si>
    <t>PENDAHULUAN MATA KULIAH</t>
  </si>
  <si>
    <t>RPS</t>
  </si>
  <si>
    <t>ABSENSI</t>
  </si>
  <si>
    <t>MATERI</t>
  </si>
  <si>
    <t>KUIS</t>
  </si>
  <si>
    <t xml:space="preserve">FORUM DISKUSI </t>
  </si>
  <si>
    <t>LINK / VIDEO / VICON</t>
  </si>
  <si>
    <t>TUGAS</t>
  </si>
  <si>
    <t>A</t>
  </si>
  <si>
    <t>B</t>
  </si>
  <si>
    <t xml:space="preserve">MONITORING PENGGUNAAN SOLLETA </t>
  </si>
  <si>
    <t>PROGRAM STUDI D-III ORTOTIK PROSTETIK POLTEKKES KEMENKES SURAKARTA</t>
  </si>
  <si>
    <t>PROGRAM STUDI D-III FISIOTERAPI POLTEKKES KEMENKES SURAKARTA</t>
  </si>
  <si>
    <t>PROGRAM STUDI D-III AKUPUNKTUR POLTEKKES KEMENKES SURAKARTA</t>
  </si>
  <si>
    <t xml:space="preserve">SEMESTER II </t>
  </si>
  <si>
    <t xml:space="preserve">SEMESTER IV </t>
  </si>
  <si>
    <t>PROGRAM STUDI D-III TERAPI WICARA POLTEKKES KEMENKES SURAKARTA</t>
  </si>
  <si>
    <t>PROGRAM STUDI D-III KEPERAWATAN POLTEKKES KEMENKES SURAKARTA</t>
  </si>
  <si>
    <t>HASIL MONITORING REKAPITULASI MATA KULIAH YANG MENGGUNAKAN SOLLETA</t>
  </si>
  <si>
    <t>PROGRAM STUDI</t>
  </si>
  <si>
    <t>SELISIH MK</t>
  </si>
  <si>
    <t>PERSENTASE</t>
  </si>
  <si>
    <t>TABEL</t>
  </si>
  <si>
    <t>D-III KEPERAWATAN</t>
  </si>
  <si>
    <t>%</t>
  </si>
  <si>
    <t>D-III KEP</t>
  </si>
  <si>
    <t>D-IV KEPERAWATAN</t>
  </si>
  <si>
    <t>D-IV KEP</t>
  </si>
  <si>
    <t>D-III TERAPI WICARA</t>
  </si>
  <si>
    <t>D-III TW</t>
  </si>
  <si>
    <t>D-IV TERAPI WICARA</t>
  </si>
  <si>
    <t>D-IV TW</t>
  </si>
  <si>
    <t>D-III AKP</t>
  </si>
  <si>
    <t>D-IV AKP</t>
  </si>
  <si>
    <t>D-III FISIOTERAPI</t>
  </si>
  <si>
    <t>D-III FT</t>
  </si>
  <si>
    <t>D-IV FISIOTERAPI</t>
  </si>
  <si>
    <t>D-IV FT</t>
  </si>
  <si>
    <t>D-III ORTOTIK PROSTETIK</t>
  </si>
  <si>
    <t>D-III OP</t>
  </si>
  <si>
    <t>D-IV ORTOTIK PROSTETIK</t>
  </si>
  <si>
    <t>D-IV OP</t>
  </si>
  <si>
    <t>D-III OKUPASI TERAPI</t>
  </si>
  <si>
    <t>D-III KEBIDANAN</t>
  </si>
  <si>
    <t>D-III KEB</t>
  </si>
  <si>
    <t>D-III ANAFARMA</t>
  </si>
  <si>
    <t>D-III ANAF</t>
  </si>
  <si>
    <t>D-III FARMASI</t>
  </si>
  <si>
    <t>D-III FARM</t>
  </si>
  <si>
    <t>D-III JAMU</t>
  </si>
  <si>
    <t>PERSENTASE REKAPITULASI MATA KULIAH YANG MENGGUNAKAN SOLLETA</t>
  </si>
  <si>
    <t xml:space="preserve">PESENTASE KESELURUHAN = </t>
  </si>
  <si>
    <t>X 100</t>
  </si>
  <si>
    <t>=</t>
  </si>
  <si>
    <t>Catatan :</t>
  </si>
  <si>
    <t>D-IV OKUPASI TERAPI REG</t>
  </si>
  <si>
    <t>D-IV KEBIDANAN REG</t>
  </si>
  <si>
    <t>D-IV KEBIDANAN AJ</t>
  </si>
  <si>
    <t>D-IV KEB REG</t>
  </si>
  <si>
    <t>D-IV KEB AJ</t>
  </si>
  <si>
    <t>POLTEKKES KEMENKES SURAKARTA</t>
  </si>
  <si>
    <t>Rendi Editya Darmawan,S.Kep.,Ns.,M.Kep</t>
  </si>
  <si>
    <t>Hartono,SKep.,Ns.,M.Kes</t>
  </si>
  <si>
    <t xml:space="preserve">Komunikasi </t>
  </si>
  <si>
    <t>Dyah Fitri Mulati, S.Pd., M.Pd</t>
  </si>
  <si>
    <t>Sumardino,S.ST.,M.Kes (Koord)</t>
  </si>
  <si>
    <t>Duwi Puji Astuti,S.Kep.,Ns.,M.Kep</t>
  </si>
  <si>
    <t>0.5</t>
  </si>
  <si>
    <t>Yuyun Setyorini, S.Kp., Ns., M.Kep</t>
  </si>
  <si>
    <t>Endang Caturini,S.Kep.,Ns.,M.Kep (Koord)</t>
  </si>
  <si>
    <t>Sumardino, S.ST., M.Kes</t>
  </si>
  <si>
    <t>SEMESTER IV (TINGKAT II-A)</t>
  </si>
  <si>
    <t>WAT 1.03</t>
  </si>
  <si>
    <t>Wijianto, S.Pd., M.Sc</t>
  </si>
  <si>
    <t xml:space="preserve">Hartono, S.Kep., Ns., M.Kes </t>
  </si>
  <si>
    <t>WAT 4.02</t>
  </si>
  <si>
    <t>Praktik Klinik Keperawatan Medikal Bedah II</t>
  </si>
  <si>
    <t>WAT 4.03</t>
  </si>
  <si>
    <t>Keperawatan Anak</t>
  </si>
  <si>
    <t>WAT 4.04</t>
  </si>
  <si>
    <t>Praktik Klinik Keperawatan Anak</t>
  </si>
  <si>
    <t>Tri Purwaningsih, S.Pd., M.Li</t>
  </si>
  <si>
    <t>ML 4.01</t>
  </si>
  <si>
    <t>Keperawatan Orthopedi</t>
  </si>
  <si>
    <t>Sunarto, S.ST., Ns., M.Kes</t>
  </si>
  <si>
    <t>Duwi Pudji Astuti,S.Kep.,Ns.,M.Kep (Koord)</t>
  </si>
  <si>
    <t>Sugiyarto, S.ST., Ns., M.Kes (Koord)</t>
  </si>
  <si>
    <t>Duwi Pudji Astuti,S.Kep.,Ns.,M.Kep</t>
  </si>
  <si>
    <t>WAT 6.01</t>
  </si>
  <si>
    <t>Keperawatan  Gawat Darurat dan Manajemen Bencana</t>
  </si>
  <si>
    <t>Suharmanto,S.ST</t>
  </si>
  <si>
    <t>Praktik Klinik Keperawatan  Gawat Darurat dan Manajemen Bencana</t>
  </si>
  <si>
    <t>ML 4.02</t>
  </si>
  <si>
    <t>Praktik Klinik Keperawatan Orthopedi</t>
  </si>
  <si>
    <t>Addi Mardi Harnanto, M.N</t>
  </si>
  <si>
    <t>ML 5.03</t>
  </si>
  <si>
    <t>Widodo,M.N (Koord)</t>
  </si>
  <si>
    <t>Suyamto,S.Kep</t>
  </si>
  <si>
    <t>ML 6.02</t>
  </si>
  <si>
    <t>Wahyu Beny Mukti S, SH., M.H</t>
  </si>
  <si>
    <t>Hartono,S.Kep.,Ns.,M.Kes (Koord)</t>
  </si>
  <si>
    <t>Candra Kushartanto,S.Kep</t>
  </si>
  <si>
    <t>Ari Setiyajati,S.Kep.,Ns.,M.Kes</t>
  </si>
  <si>
    <t>Addi Mardi Harnanto, M.N (Koord)</t>
  </si>
  <si>
    <t>SEMESTER GENAP TAHUN AKADEMIK 2021/2022</t>
  </si>
  <si>
    <t>WAT.1.2.009</t>
  </si>
  <si>
    <t>WAT.1.2.10</t>
  </si>
  <si>
    <t>Dwi Sulistyowati,S.Kep.,Ns.,M.Kes</t>
  </si>
  <si>
    <t>WAT.1.2.012</t>
  </si>
  <si>
    <t>Manajemen Patient Safety</t>
  </si>
  <si>
    <t>WAT.1.2.014</t>
  </si>
  <si>
    <t>WAT.1.2.015</t>
  </si>
  <si>
    <t>WAT.1.1.007</t>
  </si>
  <si>
    <t xml:space="preserve">Widodo, MN. </t>
  </si>
  <si>
    <t>WAT.1.2.17</t>
  </si>
  <si>
    <t>Praktik Klinik Keperawatan Dasar</t>
  </si>
  <si>
    <t>WAT. 2.2.25</t>
  </si>
  <si>
    <t>Keperawatan Maternitas</t>
  </si>
  <si>
    <t> -</t>
  </si>
  <si>
    <t>WAT. 2.2.26</t>
  </si>
  <si>
    <t>Praktik Keperawatan IV (Praktik Klinik Keperawatan Maternitas)</t>
  </si>
  <si>
    <t>Keperawatan Medikal Bedah  II</t>
  </si>
  <si>
    <t>WAT. 2.2.28</t>
  </si>
  <si>
    <t>Praktik Keperawatan V (Praktik Klinik KMB II)</t>
  </si>
  <si>
    <t>WAT. 2.2.29</t>
  </si>
  <si>
    <t>Keperawatan Jiwa</t>
  </si>
  <si>
    <t>- </t>
  </si>
  <si>
    <t>Joko Sri Pujianto,S.Kep.,Ns.</t>
  </si>
  <si>
    <t>WAT. 2.2.30</t>
  </si>
  <si>
    <t>Praktik Keperawatan VI (Praktik Klinik Keperawatan Jiwa)</t>
  </si>
  <si>
    <t>Hartono,S.Kep.,Ns.,M.Kes</t>
  </si>
  <si>
    <t>Koko Wahyu Tarnoto,S.Kep.,Ns., M.Kep. Sp.Kep.K</t>
  </si>
  <si>
    <t>WAT. 3.1.40</t>
  </si>
  <si>
    <t>WAT. 3.1.41</t>
  </si>
  <si>
    <t>WAT. 3.1.42</t>
  </si>
  <si>
    <t>By Tri Wahyu W, A.Md.Kep,Ns</t>
  </si>
  <si>
    <t>WAT. 3.1.43</t>
  </si>
  <si>
    <t>Yuli Kartiko,S.Kep.,Ns.</t>
  </si>
  <si>
    <t>Bahasa Inggris dalam keperawatan</t>
  </si>
  <si>
    <t>Wuji Anggraini,S.Pd.,M.Pd.</t>
  </si>
  <si>
    <t>WAT. 4.1.54</t>
  </si>
  <si>
    <t>WAT. 4.1.51</t>
  </si>
  <si>
    <t xml:space="preserve">Praktik Keperawatan XIII (Praktik Managemen Kesiagaan Bencana) </t>
  </si>
  <si>
    <t>WAT. 3.1.32</t>
  </si>
  <si>
    <t>Praktik Keperawatan VII (Praktik Klinik Keperawatan Ortopedi)</t>
  </si>
  <si>
    <t>PROGRAM STUDI D-IV KEPERAWATAN POLTEKKES KEMENKES SURAKARTA</t>
  </si>
  <si>
    <t>dr. Ismed Hadi, Sp.S</t>
  </si>
  <si>
    <t>Alfiani Vivi Sutanto, S.Tr.Kes., MKM</t>
  </si>
  <si>
    <t>Setiadi Nugroho, SH., MH</t>
  </si>
  <si>
    <t xml:space="preserve">Pengantar Linguistik </t>
  </si>
  <si>
    <t>Nadya Susanti, S.Tr., MKM</t>
  </si>
  <si>
    <t xml:space="preserve">Psikologi Klinis </t>
  </si>
  <si>
    <t>Anggi Resina P., S.Tr., MKM</t>
  </si>
  <si>
    <t xml:space="preserve">Afasia </t>
  </si>
  <si>
    <t>Hafidz Triantoro A.P., SST.TW, MPH</t>
  </si>
  <si>
    <t>TW 502</t>
  </si>
  <si>
    <t xml:space="preserve">SEMESTER VI </t>
  </si>
  <si>
    <t>DISTRIBUSI</t>
  </si>
  <si>
    <t>R. Asto Soesyamoro, SST TW,.MPH*</t>
  </si>
  <si>
    <t>Setyadi Nugroho, SH,.MH</t>
  </si>
  <si>
    <t>dr. Ismed Sp.S</t>
  </si>
  <si>
    <t>Kliwon, S.Psi., M.Psi., Psi, Psikolog</t>
  </si>
  <si>
    <t>Sinar Perdana putra, S.Tr TW,.MKM*</t>
  </si>
  <si>
    <t>Gunawan, SMTW,.SPd,.MM</t>
  </si>
  <si>
    <t>Anisyah Dewi, Amd.TW., S.Pd., M.Pd*</t>
  </si>
  <si>
    <t>Kiyat Sudrajat, SST,.MKM</t>
  </si>
  <si>
    <t>Ari Sarwanto, SKp.Ns, MPH</t>
  </si>
  <si>
    <t>PROGRAM STUDI D-IV TERAPI WICARA POLTEKKES KEMENKES SURAKARTA</t>
  </si>
  <si>
    <t>Roy Romey Daulas M. SST.TW., SKM., MPH*</t>
  </si>
  <si>
    <t>R. Asto Soesyasmoro, SST TW,.MPH</t>
  </si>
  <si>
    <t>Hafidz Triantoro Aji Pratomo, SST.TW., MPH</t>
  </si>
  <si>
    <t>TW418</t>
  </si>
  <si>
    <t>Gangguan bunyi bicara</t>
  </si>
  <si>
    <t>Dewi Tirtawati, SST.TW, MPH*</t>
  </si>
  <si>
    <t>Sinar Perdana Putra, S.Tr,.MKM</t>
  </si>
  <si>
    <t>TW 421</t>
  </si>
  <si>
    <t>Gangguan Suara</t>
  </si>
  <si>
    <t>TW 422</t>
  </si>
  <si>
    <t>Gangguan Irama Kelancaran</t>
  </si>
  <si>
    <t>Arif Siswanto, SST.TW, MPH*</t>
  </si>
  <si>
    <t>Windiarti Dwi Purnaningrum, SST.TW,.MPH</t>
  </si>
  <si>
    <t>TW 423</t>
  </si>
  <si>
    <t>Gangguan Komunikasi pada Celah Bibir Langit-langit</t>
  </si>
  <si>
    <t>Anggi Resiana Putri, S.Tr,.MKM</t>
  </si>
  <si>
    <t>Sudarman, SST.TW., SKM., MPH*</t>
  </si>
  <si>
    <t>Muryanti, SST.TW., MPH</t>
  </si>
  <si>
    <t>Kegawatdaruratan dan Keselamatan Kerja</t>
  </si>
  <si>
    <t>Ari Sarwanto, SKp.Ns, MPH*</t>
  </si>
  <si>
    <t>Sugiarto, S.Kep, M. Kep</t>
  </si>
  <si>
    <t>Kliwon, S.Psi., M.Psi., Psi</t>
  </si>
  <si>
    <t>Muryanti, SST.TW., MPH*</t>
  </si>
  <si>
    <t>Nadia Susanti, S.Tr, TW,.MKM*</t>
  </si>
  <si>
    <t>Windiarti Dwi P, SST TW,.MKM</t>
  </si>
  <si>
    <t>Anisyah Dewi, Amd.TW., S.Pd., M.Pd</t>
  </si>
  <si>
    <t>Alfiani Vivi S., S.Tr.Kes,. MKM*</t>
  </si>
  <si>
    <t>Nadia Susanti, S.Tr, TW,.MKM</t>
  </si>
  <si>
    <t>Kiyat Sudrajat, SST TW,.MKM*</t>
  </si>
  <si>
    <t>Kegawatdaruratan dan Keselamatan kerja</t>
  </si>
  <si>
    <t>Chandra Kushartanto, S.Kep.</t>
  </si>
  <si>
    <t>Praktik Klinik III Perkembangan</t>
  </si>
  <si>
    <t>Gunawan, SM.TW., S.Pd., MM</t>
  </si>
  <si>
    <t>Sudarman, SST.TW., SKM., MPH</t>
  </si>
  <si>
    <t>Roy Romey Daulas M. SST.TW., SKM., MPH</t>
  </si>
  <si>
    <t>Praktik Klinik III Dewasa</t>
  </si>
  <si>
    <t>Sinar Perdana Putra S.Tr Kes, .MKM</t>
  </si>
  <si>
    <t>Alfiani Vivi S., S.Tr.Kes,. MKM</t>
  </si>
  <si>
    <t>Windiarti Dwi Purnaningrum, SST.TW, MPH</t>
  </si>
  <si>
    <t>Ig. Dodiet Aditya Setyawan, SKM., MPH</t>
  </si>
  <si>
    <t xml:space="preserve">K </t>
  </si>
  <si>
    <t>Suwaji Handaru Wardoyo, S.Si., Msi</t>
  </si>
  <si>
    <t>Bambang Kawiwarno, SKM., M. Hum.Kes</t>
  </si>
  <si>
    <t>Setiyadi Nugroho, S.H., MH</t>
  </si>
  <si>
    <t>Nurmila Mutiah S. Tr. Akp</t>
  </si>
  <si>
    <t>Kurnia Eka Putri., SSt., Akp., MKM</t>
  </si>
  <si>
    <t>Nurtama Aditya N, S. Tr. Akp</t>
  </si>
  <si>
    <t>Wahyu Eka Hastuti, S.ST.Akp</t>
  </si>
  <si>
    <t>Sholichan Badri, S.ST.Akp., MPH</t>
  </si>
  <si>
    <t>Jatmiko Rinto Wahyudi, S.ST.Akp, MPH</t>
  </si>
  <si>
    <t>Imrok Atus Solihah,S.Tr.Akp.,MKM</t>
  </si>
  <si>
    <t>Estuningsih,SKM.,MSc</t>
  </si>
  <si>
    <t>Sumanto, S.Kep., Ns., Mkes</t>
  </si>
  <si>
    <t>dr.Sri Widyastari</t>
  </si>
  <si>
    <t xml:space="preserve">Anatomi Sistem Organ </t>
  </si>
  <si>
    <t xml:space="preserve">Sumanto, S.Kep., Ns., MKes </t>
  </si>
  <si>
    <t>Heni Nur Kusumawati,SKM., M.Kes</t>
  </si>
  <si>
    <t xml:space="preserve">Joko Tri Haryanto,S.Kep.,Ns.,M.Kes </t>
  </si>
  <si>
    <t>Dr. Hanung Prasetya, SKp. Msi</t>
  </si>
  <si>
    <t>Sri Yatmihatun, Skep., Ns., MSc</t>
  </si>
  <si>
    <t>Jotika. SS., M.Li</t>
  </si>
  <si>
    <t>AKP.306</t>
  </si>
  <si>
    <t>Dasar Diagnosa Akupunktur</t>
  </si>
  <si>
    <t>Purwanto, SST.,Akp.,MPH</t>
  </si>
  <si>
    <t>AKP.305</t>
  </si>
  <si>
    <t>Metode Diagnosa Akupunktur</t>
  </si>
  <si>
    <t>Jatmiko Rinto Wahyudi, SST., Akp.,MPH</t>
  </si>
  <si>
    <t>Nurmila Mutiah, S.ST. Akp</t>
  </si>
  <si>
    <t>AKP.402</t>
  </si>
  <si>
    <t>Metode Terapi Akupunktur</t>
  </si>
  <si>
    <t>AKP.405</t>
  </si>
  <si>
    <t>dr. Tri Widyatmoko</t>
  </si>
  <si>
    <t>Penatalaksanaan Kasus Nyeri Muskuloskeletal</t>
  </si>
  <si>
    <t>Sholichan Badri, S.ST.Akp.,MPH</t>
  </si>
  <si>
    <t>KI.203</t>
  </si>
  <si>
    <t>Ilmu Gizi</t>
  </si>
  <si>
    <t>Estuningsih, SKM., MSc</t>
  </si>
  <si>
    <t>AKP.408</t>
  </si>
  <si>
    <t>Keterapian Fisik</t>
  </si>
  <si>
    <t>Sumanto,S.Kep.,Ns.,M.Kes</t>
  </si>
  <si>
    <t>Suwaji Handaru Wardoyo, S.Si., MSi</t>
  </si>
  <si>
    <t>KI.401</t>
  </si>
  <si>
    <t xml:space="preserve">Kasus Akupunktur </t>
  </si>
  <si>
    <t>Wahyu Eka Hastuti, SST., Akp</t>
  </si>
  <si>
    <t>KI.402</t>
  </si>
  <si>
    <t>Kasus Akupunktur Fungsi Organ</t>
  </si>
  <si>
    <t>Sholichan Badri,SSt.Akp., M.Kes</t>
  </si>
  <si>
    <t>Tofan Aries Mana, S.Farm, Apt.</t>
  </si>
  <si>
    <t>Dr.Maria Dewi Christiyawati, SKp.,Ns., Mkes</t>
  </si>
  <si>
    <t>Joko Tri Haryanto,S.Kep.,Ns.,M.Kes</t>
  </si>
  <si>
    <t>KI .406</t>
  </si>
  <si>
    <t>Setiyadi Nugroho,  S.H., MH</t>
  </si>
  <si>
    <t>AKP.502</t>
  </si>
  <si>
    <t>Manajemen dan Kewiraswastaan</t>
  </si>
  <si>
    <t>AKP.504</t>
  </si>
  <si>
    <r>
      <rPr>
        <i/>
        <sz val="11"/>
        <color indexed="8"/>
        <rFont val="Arial Narrow"/>
        <family val="2"/>
      </rPr>
      <t>Interprofessional Education And Colaboration</t>
    </r>
    <r>
      <rPr>
        <sz val="11"/>
        <color indexed="8"/>
        <rFont val="Arial Narrow"/>
        <family val="2"/>
      </rPr>
      <t xml:space="preserve"> (IPE)</t>
    </r>
  </si>
  <si>
    <t xml:space="preserve">BEBAN SKS </t>
  </si>
  <si>
    <t xml:space="preserve">DOSEN PENGAMPU </t>
  </si>
  <si>
    <t xml:space="preserve">Psikologi </t>
  </si>
  <si>
    <t>1. Dr. Hanung Prasetya, S.Kp., M.Si  (Koord)</t>
  </si>
  <si>
    <t>1 ( 0.5T; 0.5P)</t>
  </si>
  <si>
    <t xml:space="preserve">Anatomi Ekternal </t>
  </si>
  <si>
    <t>1. Sumanto, S.Kp., Ns., M.Kes (Koord)</t>
  </si>
  <si>
    <t xml:space="preserve">1 ( 0.5 T; 0.5 P) </t>
  </si>
  <si>
    <t xml:space="preserve">2. dr. Singgih Nugroho </t>
  </si>
  <si>
    <t>3. dr. Sri Widyastari</t>
  </si>
  <si>
    <t>1 (0.5 T; 0.5 P)</t>
  </si>
  <si>
    <t xml:space="preserve">Anatomi Internal </t>
  </si>
  <si>
    <t xml:space="preserve">1. dr. Sri Widyastari (Koord) </t>
  </si>
  <si>
    <t>2 (1T; 1P)</t>
  </si>
  <si>
    <t>2. Sumanto, S.Kp., Ns., M.Kes</t>
  </si>
  <si>
    <t>1 (0.5T; 0.5P)</t>
  </si>
  <si>
    <t>3. dr. Singgih Nugroho</t>
  </si>
  <si>
    <t>1 (0.5T; 0.5 P)</t>
  </si>
  <si>
    <t>1. Purwanto, SST.Akp., MPH (Koord)</t>
  </si>
  <si>
    <t xml:space="preserve">0.5 T </t>
  </si>
  <si>
    <t xml:space="preserve">2. Estuningsih, SKM., M.Sc </t>
  </si>
  <si>
    <t>1 ( 0,5T; 0,5P)</t>
  </si>
  <si>
    <t>3. Imrok Atus Sholihah, S.Tr.Akp., MKM</t>
  </si>
  <si>
    <t xml:space="preserve">0.5 P </t>
  </si>
  <si>
    <t xml:space="preserve">1. Nurtama Aditya Nugraha, S.Tr.Akp (Koord) </t>
  </si>
  <si>
    <t xml:space="preserve">2. Sholichan Badri, SST.Akp., MPH </t>
  </si>
  <si>
    <t>1 (0.5P; 0.5K)</t>
  </si>
  <si>
    <t xml:space="preserve">3. Joko Tri Haryanto, S.Kep., Ns., M.Kes </t>
  </si>
  <si>
    <t>1(0.5T; 0.5K)</t>
  </si>
  <si>
    <t xml:space="preserve">Microbiologi &amp; Parasitologi </t>
  </si>
  <si>
    <t>1. Suwaji Handaru Wardoyo, S.Si., M.Si (Koord)</t>
  </si>
  <si>
    <t xml:space="preserve">1. Dr. Maria Dewi Christiyawati, S.Kp., Ns., M.Kes (Koord) </t>
  </si>
  <si>
    <t>0.75 (0.25P; 0.5 K)</t>
  </si>
  <si>
    <t xml:space="preserve">2. Joko Tri Haryanto, S.Kep., Ns., M.Kes </t>
  </si>
  <si>
    <t xml:space="preserve">1 (0.5 P; 0.5 K) </t>
  </si>
  <si>
    <t xml:space="preserve">0.25 P </t>
  </si>
  <si>
    <t xml:space="preserve">Bahasa Inggris </t>
  </si>
  <si>
    <t xml:space="preserve">2. Jotika Purnama Yudha, S.Si., M.Li </t>
  </si>
  <si>
    <t>PROGRAM STUDI D-IV AKUPUNKTUR POLTEKKES KEMENKES SURAKARTA</t>
  </si>
  <si>
    <t xml:space="preserve">Diagnosa Akupunktur </t>
  </si>
  <si>
    <t xml:space="preserve">1. Purwanto, SST.Akp., MPH  (Koord) </t>
  </si>
  <si>
    <t>2 (0.5T; 0.5 P; 1 K )</t>
  </si>
  <si>
    <t>2. Kurnia Eka Putri, SST.Akp., MKM</t>
  </si>
  <si>
    <t xml:space="preserve">Penatalaksanaan &amp; Dokumentasi Akupunktur </t>
  </si>
  <si>
    <t>1. Sholichan Badri, SST.Akp., MPH (Koord)</t>
  </si>
  <si>
    <t xml:space="preserve">2. Dr. Maria Dewi Christiyawati,SKp.,Ns.,M.Kes </t>
  </si>
  <si>
    <t xml:space="preserve">Terapi Akupunktur </t>
  </si>
  <si>
    <t xml:space="preserve">1. Imrok Atus Sholihah, S.Tr.Akp., MKM (Koord) </t>
  </si>
  <si>
    <t>1 (0.5 T, 0.5 P)</t>
  </si>
  <si>
    <t xml:space="preserve">2. Nurmila Mutiah S.Tr.Akp </t>
  </si>
  <si>
    <t xml:space="preserve">3. Sholichan Badri, SST.Akp., MPH </t>
  </si>
  <si>
    <t xml:space="preserve">1 (0.5P; 0.5K) </t>
  </si>
  <si>
    <t xml:space="preserve">4. Jatmiko Rinto Wahyudi, SST.Akp., MPH </t>
  </si>
  <si>
    <t xml:space="preserve"> 1.5(0.5T; 0.5P; 0.5K) </t>
  </si>
  <si>
    <t>1(0.5T; 0.5P)</t>
  </si>
  <si>
    <t xml:space="preserve">2. Suwaji Handaru Wardoyo, S.Si., M.Si </t>
  </si>
  <si>
    <t xml:space="preserve">Korelasi AFA </t>
  </si>
  <si>
    <t xml:space="preserve">1. Jatmiko Rinto Wahyudi, SST.Akp., MPH (Koord) </t>
  </si>
  <si>
    <t xml:space="preserve">2. dr.Tri Widiatmoko </t>
  </si>
  <si>
    <t xml:space="preserve">Aplikasi, Sterilisasi dan Desinfeksi  Akp </t>
  </si>
  <si>
    <t>1. Heni Nur Kusumawati, SKM., M.Kes (Koord)</t>
  </si>
  <si>
    <t>2. Joko Tri Haryanto, S.Kep.,Ns.,M.Kes</t>
  </si>
  <si>
    <t xml:space="preserve">Akupunktur pada ggn Neuromuskuloskeletal </t>
  </si>
  <si>
    <t>1 (0.5 P; 0.5K)</t>
  </si>
  <si>
    <t>2. Sholichan Badri, SST.Akp., MPH</t>
  </si>
  <si>
    <t>3. Sumanto, S.Kp., Ns., M.Kes</t>
  </si>
  <si>
    <t xml:space="preserve"> 1 (0.5T; 0.5P)</t>
  </si>
  <si>
    <t xml:space="preserve">4. dr. Tri Widiatmoko  </t>
  </si>
  <si>
    <t xml:space="preserve">Metodologi Penelitian &amp; Statistik </t>
  </si>
  <si>
    <t xml:space="preserve"> 2 (1T; 1P)</t>
  </si>
  <si>
    <t xml:space="preserve">2. Solichan Badri,SST, Akp.,MPH </t>
  </si>
  <si>
    <t xml:space="preserve">3. Dr. Hanung Prasetya,SKp.,MSi </t>
  </si>
  <si>
    <t xml:space="preserve">1 T </t>
  </si>
  <si>
    <t xml:space="preserve">Hukum &amp; Kebijakan Kesehatan </t>
  </si>
  <si>
    <t xml:space="preserve">1. Dr. Hanung Prasetya,SKp.,Msi ( Koord) </t>
  </si>
  <si>
    <t xml:space="preserve">2. Setyadi Nugroho, M.Hum </t>
  </si>
  <si>
    <t xml:space="preserve">IKM &amp; Promosi Kesehtn </t>
  </si>
  <si>
    <t xml:space="preserve">1. Heni Nur Kusumawati,SKM.,M.Kes ( Koord) </t>
  </si>
  <si>
    <t xml:space="preserve">Farmakologi &amp; Herbalogi </t>
  </si>
  <si>
    <t xml:space="preserve">1. Solichan Badri,SST.,Akp.,MPH ( Koord) </t>
  </si>
  <si>
    <t xml:space="preserve">3. Tofan Ariesmana , SSi.,Apt </t>
  </si>
  <si>
    <t xml:space="preserve">1T </t>
  </si>
  <si>
    <t xml:space="preserve">Akupunktur pada sistem ginjal &amp; reproduksi </t>
  </si>
  <si>
    <t xml:space="preserve">1. Purwanto,SST.,Akp.,MPH (Koord) </t>
  </si>
  <si>
    <t>1 (0.5T; 0.5K)</t>
  </si>
  <si>
    <t xml:space="preserve">2. Jatmiko Rinto Wahyudi,SST.,Akp.,MPH </t>
  </si>
  <si>
    <t xml:space="preserve">Akupunktur pada sistem Panca Indera </t>
  </si>
  <si>
    <t xml:space="preserve">1.Wahyu Eka Hastuti,SST.,Akp  ( Koord) </t>
  </si>
  <si>
    <t>1 (0.25T; 0.25P; 0.5K)</t>
  </si>
  <si>
    <t>3. Imrok Attus Sholihah,STr,MKM</t>
  </si>
  <si>
    <t xml:space="preserve">4. Kurnia Eka Putri,SST.,Akp, MKN </t>
  </si>
  <si>
    <t>0.5 (0.25T; 0.25P)</t>
  </si>
  <si>
    <t xml:space="preserve">Akupuntur pada obtetri &amp; Ginekologi </t>
  </si>
  <si>
    <t xml:space="preserve">1. Dr. Maria Dewi Christiyawati,SKp.,Ns.,M.Kes ( Koord) </t>
  </si>
  <si>
    <t>0.75 (0.25T; 0.5K)</t>
  </si>
  <si>
    <t>0.75 (0.25P; 0.5K)</t>
  </si>
  <si>
    <t xml:space="preserve">3. Imrok Atus Sholokhah,STr.,Akp </t>
  </si>
  <si>
    <t xml:space="preserve">1 (0.5T; 0.5 P) </t>
  </si>
  <si>
    <t xml:space="preserve">0.5 (0.25T; 0.25P) </t>
  </si>
  <si>
    <t xml:space="preserve">Skripsi </t>
  </si>
  <si>
    <t>1. Dr. Maria Dewi Christiyawati,SKp.,Ns.,M.Kes  ( Koord)</t>
  </si>
  <si>
    <t>4. Solichan Badri,SST.,Akp.,M.Ph</t>
  </si>
  <si>
    <t>D-III AKUPUNKTUR</t>
  </si>
  <si>
    <t>D-IV AKUPUNKTUR</t>
  </si>
  <si>
    <r>
      <t xml:space="preserve">- Penilaian dilihat dari </t>
    </r>
    <r>
      <rPr>
        <b/>
        <sz val="11"/>
        <color theme="1"/>
        <rFont val="Arial"/>
        <family val="2"/>
      </rPr>
      <t xml:space="preserve">KELENGKAPAN FITUR </t>
    </r>
    <r>
      <rPr>
        <sz val="11"/>
        <color theme="1"/>
        <rFont val="Arial"/>
        <family val="2"/>
      </rPr>
      <t>yang digunakan pada mata kuliah yang 
  diampu oleh dosen (Pendahuluan, RPS, absensi, file/folder materi, quiz untuk ujian, forum 
  diskusi, link/video/vicon, dan tugas)
- Untuk mata kuliah yang hanya menggunakan fitur</t>
    </r>
    <r>
      <rPr>
        <b/>
        <sz val="11"/>
        <color theme="1"/>
        <rFont val="Arial"/>
        <family val="2"/>
      </rPr>
      <t xml:space="preserve"> &lt;= 2 (dua) fitur </t>
    </r>
    <r>
      <rPr>
        <sz val="11"/>
        <color theme="1"/>
        <rFont val="Arial"/>
        <family val="2"/>
      </rPr>
      <t xml:space="preserve">maka dianggap   
  </t>
    </r>
    <r>
      <rPr>
        <b/>
        <sz val="11"/>
        <color theme="1"/>
        <rFont val="Arial"/>
        <family val="2"/>
      </rPr>
      <t xml:space="preserve">BELUM </t>
    </r>
    <r>
      <rPr>
        <sz val="11"/>
        <color theme="1"/>
        <rFont val="Arial"/>
        <family val="2"/>
      </rPr>
      <t>memaksimalkan fitur SOLLETA dan tidak terhitung sebagai SUDAH penggunaan 
  SOLLETA</t>
    </r>
  </si>
  <si>
    <t>Inferior : Herdianty Kusuma, Ftr., M. Kes</t>
  </si>
  <si>
    <t>dr. Siti Sulastijah, M. PH</t>
  </si>
  <si>
    <t>M. Mudatsir Syatibi, Dipl. PT., S. Psi., M. Kes</t>
  </si>
  <si>
    <t xml:space="preserve">Afrianti Wahyu, Ftr., M. Kes </t>
  </si>
  <si>
    <t>Dwi Kurniawati, Ftr., M. Kes (Kelas B)</t>
  </si>
  <si>
    <t>Dwi Kurniawati, Ftr., M. Kes</t>
  </si>
  <si>
    <t>Kardiovaskuler : Yoga Handita, Ftr., M. Fis</t>
  </si>
  <si>
    <t>Rematologi : Pajar Haryatno, Ftr., M. Kes</t>
  </si>
  <si>
    <t>Bedah Umum : Yuliana Ratmawati, Ftr., M. Fis</t>
  </si>
  <si>
    <t>Yulianto Wahyono, Dipl. PT, M. Kes</t>
  </si>
  <si>
    <t>Afif Ghufroni, Ftr., M. PH</t>
  </si>
  <si>
    <t>Sugiono, Ftr., M. H (Kes)</t>
  </si>
  <si>
    <t>Arif Fadli, SST. FT., M. KM</t>
  </si>
  <si>
    <t>1. Pajar Haryatno, Ftr., M. Kes</t>
  </si>
  <si>
    <t>2. Sri Suwarni, Ftr., M. KM</t>
  </si>
  <si>
    <t>3. Sugiono, Ftr., M. H (Kes)</t>
  </si>
  <si>
    <t>1. Sukadarwanto, Ftr., M. Kes</t>
  </si>
  <si>
    <t>2. Nurul Fithriati h., Ftr., M. Kes</t>
  </si>
  <si>
    <t>3. Yuliana Ratmawati, Ftr., M. Fis</t>
  </si>
  <si>
    <t>1. Saifudin Zuhri, Ftr., M. Kes</t>
  </si>
  <si>
    <t>2. Aditya Johan R., M. Fis</t>
  </si>
  <si>
    <t>3. Yoga Handita W., Ftr., M. Fis</t>
  </si>
  <si>
    <t>4. Mei Kusumangingtyas, Ftr., M. KM</t>
  </si>
  <si>
    <t>IV</t>
  </si>
  <si>
    <t>1. Dr. Bambang Trisnowiyanto, M. Or</t>
  </si>
  <si>
    <t>2. Fendy Nugroho, Ftr., M. Fis</t>
  </si>
  <si>
    <t>3. Marti Rustanti, Ftr., M. PH</t>
  </si>
  <si>
    <t>4. Dwi Kurniawati, Ftr., M. Kes</t>
  </si>
  <si>
    <t xml:space="preserve">Patofisiologi Tumbuh Kembang </t>
  </si>
  <si>
    <t>SMT</t>
  </si>
  <si>
    <t>Dwi Kurniawati, SST.,M.Kes</t>
  </si>
  <si>
    <t>1 (T)</t>
  </si>
  <si>
    <t xml:space="preserve">Fisiologi Latihan </t>
  </si>
  <si>
    <t xml:space="preserve">Herdianty Kusuma, SST.FT, M Kes </t>
  </si>
  <si>
    <t>2(T&amp;P)</t>
  </si>
  <si>
    <t>Etika Profesi &amp; Hukum Kesehatan</t>
  </si>
  <si>
    <t>Sugiono, SST.FT.,M.H (Kes)</t>
  </si>
  <si>
    <t>2 (T)</t>
  </si>
  <si>
    <t>Neurosains</t>
  </si>
  <si>
    <t>Nurul Fithriati H, Ftr., M.Kes</t>
  </si>
  <si>
    <t>Afrianti Wahyu W, Ftr., M Kes</t>
  </si>
  <si>
    <t>2 (T&amp;P)</t>
  </si>
  <si>
    <t>dr. Siti Sulastijah*</t>
  </si>
  <si>
    <t>DTT*</t>
  </si>
  <si>
    <t>Yulianto W, Dipl.PT.,M.Kes (Superior) (2)</t>
  </si>
  <si>
    <t>4 (T&amp;P)</t>
  </si>
  <si>
    <t>Yuliana Ratmawati, Ftr., M.Fis (Inferior) (2)</t>
  </si>
  <si>
    <t>Drs Budi Waskito, M.Pd* (1)</t>
  </si>
  <si>
    <t>Marti Rustanti, Ftr., MPH (2)</t>
  </si>
  <si>
    <t>2 (P)</t>
  </si>
  <si>
    <t>M. Mudatsir, Dipl.PT.,M.Kes</t>
  </si>
  <si>
    <t>dr. Gunawan Pamudji, M.Si.,Apt*</t>
  </si>
  <si>
    <t>Elektrodiagnostik dan Elektroterapi</t>
  </si>
  <si>
    <t>Sri Suwarni, SST.FT.,M.K.M (2)</t>
  </si>
  <si>
    <t>Aditya Johan R, SST.FT.,M.Fis (3)</t>
  </si>
  <si>
    <t>Budi Utomo, Ftr., M Kes</t>
  </si>
  <si>
    <t>FT Kegawatdaruratan</t>
  </si>
  <si>
    <t xml:space="preserve">Jasmine Kartiko P, Ftr., M.Fis </t>
  </si>
  <si>
    <t xml:space="preserve">S Th Susilowati, SIP, SST FT, M Kes* </t>
  </si>
  <si>
    <t>1(T)</t>
  </si>
  <si>
    <t xml:space="preserve">Kewirausahaan </t>
  </si>
  <si>
    <t>Fendy Nugroho.,M.Fis</t>
  </si>
  <si>
    <t xml:space="preserve">Fendy Nugroho.,M.Fis </t>
  </si>
  <si>
    <t xml:space="preserve">Afif Ghufroni, SST,FT., MPH </t>
  </si>
  <si>
    <t xml:space="preserve">Sukadarwanto, Ftr., M.Kes </t>
  </si>
  <si>
    <t>2(P)</t>
  </si>
  <si>
    <t>Heru Purbo K, Dipl.Pt.,M.Kes (2)</t>
  </si>
  <si>
    <t>5(T&amp;P)</t>
  </si>
  <si>
    <t>Yuliana Ratmawati, Ftr., M.Fis (1)</t>
  </si>
  <si>
    <t>FT Neuromuskular</t>
  </si>
  <si>
    <t>Heru Purbo K, Dipl.Pt.,M.Kes (3)</t>
  </si>
  <si>
    <t>Saifudin Zuhri, Ftr., M.Kes</t>
  </si>
  <si>
    <t>Nur Basuki, M.Physio (4)</t>
  </si>
  <si>
    <t>4(T&amp;P)</t>
  </si>
  <si>
    <t>Yoga Handita W, Ftr.,M.Fis (1)</t>
  </si>
  <si>
    <t>SKRIPSI II</t>
  </si>
  <si>
    <t>Nitaya Putri, M.Fis</t>
  </si>
  <si>
    <t>FT. Komprehensif III</t>
  </si>
  <si>
    <t>Arif Fadli, M.KM (1) Neuro Pusat dan Neuro Tepi</t>
  </si>
  <si>
    <t>6 (P)</t>
  </si>
  <si>
    <t>Nitaya Putri, M.Fis (1) Bedah Orthopredi dan Kardio</t>
  </si>
  <si>
    <t>Yuliana Ratmawati, M.Kes (1) Bedah Umum dan Respirasi</t>
  </si>
  <si>
    <t>Nurul Fithriati H, Ftr., M.Kes (1) Olahraga</t>
  </si>
  <si>
    <t>Dwi Kurniawati, SST.,M.Kes (1) Pediatri dan Obsgyn</t>
  </si>
  <si>
    <t>Afif Ghufroni, SST,FT., MPH (1) Rematologi</t>
  </si>
  <si>
    <t>PROGRAM STUDI D-IV FISIOTERAPI POLTEKKES KEMENKES SURAKARTA</t>
  </si>
  <si>
    <t xml:space="preserve">NO </t>
  </si>
  <si>
    <t>Linda Harumi, MPH (1)</t>
  </si>
  <si>
    <t xml:space="preserve">Komunikasi Terapetik </t>
  </si>
  <si>
    <t xml:space="preserve">Pengantar Kesehatan Jiwa </t>
  </si>
  <si>
    <t xml:space="preserve">Praktik Klinik Tingkat I </t>
  </si>
  <si>
    <t>Retna Febri Arifianti, MSi (2)</t>
  </si>
  <si>
    <t>Jumlah SKS  </t>
  </si>
  <si>
    <t>Erayanti Saloka, MKM, PhD (3)</t>
  </si>
  <si>
    <t>Analisis Lingkungan &amp; Ergonomi</t>
  </si>
  <si>
    <t>Wawan Ridwan M, M.Kes (1)</t>
  </si>
  <si>
    <t>Pertimbangan Klinis</t>
  </si>
  <si>
    <t>Dr.Bambang Kuncoro, MOT (1)</t>
  </si>
  <si>
    <t>Linda Harumi, MPH (3)</t>
  </si>
  <si>
    <t xml:space="preserve">Karya Tulis Ilmiah (KTI) </t>
  </si>
  <si>
    <t>PROGRAM STUDI D-III OKUPASI TERAPI POLTEKKES KEMENKES SURAKARTA</t>
  </si>
  <si>
    <r>
      <t xml:space="preserve">Aniek Puspitosari, </t>
    </r>
    <r>
      <rPr>
        <sz val="11"/>
        <color theme="1"/>
        <rFont val="Arial Narrow"/>
        <family val="2"/>
      </rPr>
      <t>MPH (1)</t>
    </r>
  </si>
  <si>
    <t>Semester II</t>
  </si>
  <si>
    <t>Bobot sks</t>
  </si>
  <si>
    <t>Pengampu</t>
  </si>
  <si>
    <t xml:space="preserve">Aniek Puspitosari, M.PH (1) </t>
  </si>
  <si>
    <t xml:space="preserve">Rita Untari, M.Si (3) </t>
  </si>
  <si>
    <t>Iffah Nurhayati, S.Tr.Kes., MPH (1)</t>
  </si>
  <si>
    <t xml:space="preserve">Linda Harumi, M.PH (1)  </t>
  </si>
  <si>
    <t>dr. Prasaja (3)</t>
  </si>
  <si>
    <t xml:space="preserve">Aniek Puspitosari, M.PH (2) </t>
  </si>
  <si>
    <t>Jumlah Jam (dlm menit)/minggu</t>
  </si>
  <si>
    <t>PROGRAM STUDI D-IV OKUPASI TERAPI POLTEKKES KEMENKES SURAKARTA</t>
  </si>
  <si>
    <t>Semester IV</t>
  </si>
  <si>
    <t xml:space="preserve">OT pada Penyakit Dalam &amp; Bedah </t>
  </si>
  <si>
    <t xml:space="preserve">Roh Hastuti, M.PH (2) </t>
  </si>
  <si>
    <t xml:space="preserve">Pertimbangan Klinis I </t>
  </si>
  <si>
    <t xml:space="preserve">Persiapan Praktik Klinik </t>
  </si>
  <si>
    <t>Maharso AN, SST.OT (2)</t>
  </si>
  <si>
    <t>Haris Sutopo, S.Tr.Kes. (2)</t>
  </si>
  <si>
    <t>Semester VI</t>
  </si>
  <si>
    <t>Dr. Bambang Kuncoro, M.OT (3)</t>
  </si>
  <si>
    <t>Haris Sutopo, S.Tr.Kes. (3)</t>
  </si>
  <si>
    <t>OT 502</t>
  </si>
  <si>
    <t>Erayanti Saloka, Ph.D. (2)</t>
  </si>
  <si>
    <t>OT 507</t>
  </si>
  <si>
    <t>Human Sexuality</t>
  </si>
  <si>
    <t>Khomarun, MOT (2)</t>
  </si>
  <si>
    <t>Iffah Nurhayati, S.Tr.Kes., MPH (2)</t>
  </si>
  <si>
    <t>DOSEN TETAP</t>
  </si>
  <si>
    <t>TOT</t>
  </si>
  <si>
    <t>dr. Yopi Harwinanda Ardesa, M.Kes</t>
  </si>
  <si>
    <t>Drs.Alfan Zubaidi.,M.Kes</t>
  </si>
  <si>
    <t>Science of Biomechanic Orthotic</t>
  </si>
  <si>
    <t>Hisyam Syafi'e SST.OP, M.K.M</t>
  </si>
  <si>
    <t xml:space="preserve">Science of Basic Biomechanic </t>
  </si>
  <si>
    <t>Ankle Disarticulation Prosthetic (ADP)</t>
  </si>
  <si>
    <t>Transhumeral Prosthetic ( THP )</t>
  </si>
  <si>
    <t xml:space="preserve">Transhumeral Prosthetic ( THP ) </t>
  </si>
  <si>
    <t xml:space="preserve">Anatomy Upper Extremity  </t>
  </si>
  <si>
    <t xml:space="preserve">Anatomy Upper Extremity </t>
  </si>
  <si>
    <t xml:space="preserve">Basic Patology </t>
  </si>
  <si>
    <t>M.Syafi'i SST.OP.,M.Kes</t>
  </si>
  <si>
    <t>Muhammad Syaifuddin SST.OP.,M.Kes</t>
  </si>
  <si>
    <t>Cica Tri Mandasari N SST.OP.,M.Kes</t>
  </si>
  <si>
    <t>Knee Ankle Foot Orthotic ( KAFO )</t>
  </si>
  <si>
    <t>Muhibbah Fatati STr.Kes.,M.K.M</t>
  </si>
  <si>
    <t xml:space="preserve">Comunication &amp; IPE </t>
  </si>
  <si>
    <t>Atika Febri Angraini STr.Kes.,M.KM</t>
  </si>
  <si>
    <t>Dody Suprayogi STr.Kes.,M.K.M</t>
  </si>
  <si>
    <t>Transfemoral Prosthetic (TFP)</t>
  </si>
  <si>
    <t>Sisybania STr.OP.,M.K.M</t>
  </si>
  <si>
    <t>Epidemiology and Statistic</t>
  </si>
  <si>
    <t>SEMESTER 2 A TAHUN MASUK 2021</t>
  </si>
  <si>
    <t>TEORI</t>
  </si>
  <si>
    <t>PRAKTEK</t>
  </si>
  <si>
    <t>KLINIK</t>
  </si>
  <si>
    <t>Dody Suprayogi, S.Tr.Kes</t>
  </si>
  <si>
    <t>Muhibbah Fatati, STr.Kes, MKM</t>
  </si>
  <si>
    <t>Credit per Semester (SKS)</t>
  </si>
  <si>
    <t>Atika Febri Anggriani, STr.Kes, MKM</t>
  </si>
  <si>
    <t>SEMESTER 4 A TAHUN MASUK 2020</t>
  </si>
  <si>
    <t xml:space="preserve">Anissa Eka Septiani, S.Tr.OP, MKM </t>
  </si>
  <si>
    <t>Hisyam Syafii, SST.OP, MKM</t>
  </si>
  <si>
    <t xml:space="preserve">Public Health </t>
  </si>
  <si>
    <t>Sisybania, S.Tr.OP, MKM</t>
  </si>
  <si>
    <t>Muh. Syaiful Akbar, S.Tr.OP, MKM</t>
  </si>
  <si>
    <t>SEMESTER 6 A TAHUN MASUK 2019</t>
  </si>
  <si>
    <t>SEMESTER VIII A TAHUN MASUK 2018</t>
  </si>
  <si>
    <t>Clinical Placement 2</t>
  </si>
  <si>
    <t>(non dosen)</t>
  </si>
  <si>
    <t>SEMESTER</t>
  </si>
  <si>
    <t>PROGRAM STUDI D-IV ORTOTIK PROSTETIK POLTEKKES KEMENKES SURAKARTA</t>
  </si>
  <si>
    <t>Sunarsih Rahayu, S.Kep., Ns., M.Kep (Koord A)</t>
  </si>
  <si>
    <t>Sri Mulyanti, S.Kep., Ns., M.Kep (Koord B)</t>
  </si>
  <si>
    <t>C</t>
  </si>
  <si>
    <t>Yeni Tutu Rohimah,SKp,M.Kes (Kelas A, B dan C)</t>
  </si>
  <si>
    <t>Dra. Agnes Sri Harti, MSc (Kelas A dan B)</t>
  </si>
  <si>
    <t>Athanasia Budi Astuti, SKp, MN (Koor A)</t>
  </si>
  <si>
    <t>Dwi Sulistyowati,S.Kep.,Ns.,M.Kes (Koor B)</t>
  </si>
  <si>
    <t>Ros Endah Happy Patriyani,S.Kep.,Ns.,M.Kep (Koor B)</t>
  </si>
  <si>
    <t>Suyanto,SKp,M.Kes (Koor B)</t>
  </si>
  <si>
    <t>Koko Wahyu Tarnoto,S.Kep.,Ns., M.Kep. Sp.Kep.K (Koor A)</t>
  </si>
  <si>
    <t>Dwi Ariani Sulistyowati,S.Kep.,Ns.,M.Kep (Koor B)</t>
  </si>
  <si>
    <t>Endang Caturini,S.Kep.,Ns.,M.Kep (Koor A)</t>
  </si>
  <si>
    <t>Jml</t>
  </si>
  <si>
    <t>Status</t>
  </si>
  <si>
    <t>MK</t>
  </si>
  <si>
    <t>Bd.5.204</t>
  </si>
  <si>
    <t xml:space="preserve">Ketrampilan Dasar Kebidanan </t>
  </si>
  <si>
    <t>Lusinta Agustina, M.Keb</t>
  </si>
  <si>
    <t>√</t>
  </si>
  <si>
    <t>Siswiyanti, S.Kp., M.Kes</t>
  </si>
  <si>
    <t>v</t>
  </si>
  <si>
    <t>Kuswati, S Kep., Ns., M.Kes</t>
  </si>
  <si>
    <t>Dewi Murtiningsih,M.Keb</t>
  </si>
  <si>
    <t>Bd.5.402</t>
  </si>
  <si>
    <t xml:space="preserve">Etikolegal dalam Praktek Kebidanan </t>
  </si>
  <si>
    <t>Anik Kurniawati, SST., M.Keb</t>
  </si>
  <si>
    <t>Setyadi Nugroho, SH,MH</t>
  </si>
  <si>
    <t>Bd.5.012</t>
  </si>
  <si>
    <t>Asuhan Kebidanan Kehamilan (Askeb Hamil)</t>
  </si>
  <si>
    <t xml:space="preserve">Triwik Sri Mulati M Mid </t>
  </si>
  <si>
    <t>Rahmi Nurrasidah, M.Keb</t>
  </si>
  <si>
    <t>Siti Yulaikah, SST.,M.Keb</t>
  </si>
  <si>
    <t>Lutfiana Puspitasari SST MPH</t>
  </si>
  <si>
    <t>Bd.5.018</t>
  </si>
  <si>
    <t>Promosi Kebidanan (Prom Kes)</t>
  </si>
  <si>
    <t>Kuswati, S.Kep.Ns.,M.Kes</t>
  </si>
  <si>
    <t>Bd.5.005.L</t>
  </si>
  <si>
    <t>Pendidikan Budaya Anti Korupsi ( PBAK )</t>
  </si>
  <si>
    <t xml:space="preserve">Siswiyanti SKp Ns M Kes </t>
  </si>
  <si>
    <t>Bd.5.029</t>
  </si>
  <si>
    <t>Obstetri</t>
  </si>
  <si>
    <t>Asti Andriyani, S.SiT., M.Keb*</t>
  </si>
  <si>
    <t>dr. Taufik Rahman, SpOG</t>
  </si>
  <si>
    <t>Bd.104.L</t>
  </si>
  <si>
    <t>Dwi Retna P., S.SiT., M.Si.Med *</t>
  </si>
  <si>
    <t xml:space="preserve">Dwi Joko Yulianto, M Farm  Apt </t>
  </si>
  <si>
    <t>JUMLAH SKS SEMESTER II</t>
  </si>
  <si>
    <t>Bd.5.305</t>
  </si>
  <si>
    <t>Asuhan Kebidanan Kegawatdaruratan Maternal Neonatal (Askeb Gadar Maternal Neo)</t>
  </si>
  <si>
    <t>Rosalina , SST., M.Keb</t>
  </si>
  <si>
    <t>Ari Kurniarum, SSiT., M.Kes</t>
  </si>
  <si>
    <t>Satiyem, M.Keb</t>
  </si>
  <si>
    <t>Bd.209.L</t>
  </si>
  <si>
    <t>Komplemen Therapy dalam Kebidanan II</t>
  </si>
  <si>
    <t>Paryono, S.kep.Ns.,M.Kes</t>
  </si>
  <si>
    <t>Ari Kurniarum, SSiT, M.Kes</t>
  </si>
  <si>
    <t>Bd. 5.019</t>
  </si>
  <si>
    <t>Kesehatan Masyarakat</t>
  </si>
  <si>
    <t xml:space="preserve">Bd.502 L </t>
  </si>
  <si>
    <t xml:space="preserve">Manajemen Terpadu Balita Sakit </t>
  </si>
  <si>
    <t>Rohmi Handayani SST M Keb</t>
  </si>
  <si>
    <t>Asty Andiyani SST M Keb</t>
  </si>
  <si>
    <t>Bd.206 L</t>
  </si>
  <si>
    <t xml:space="preserve">Medical Science </t>
  </si>
  <si>
    <t>Kuswati SKp Ns M Kes</t>
  </si>
  <si>
    <t>dr. Suhatman, Sp.PD</t>
  </si>
  <si>
    <t>Bd.104 L</t>
  </si>
  <si>
    <t>Bhs Inggris I</t>
  </si>
  <si>
    <t>Henik Istiqomah SST Mkeb</t>
  </si>
  <si>
    <t>Noviana Kurniajati, S.Pd,M.Pd,BI</t>
  </si>
  <si>
    <t xml:space="preserve">Bd L </t>
  </si>
  <si>
    <t xml:space="preserve">Bhs Jepang </t>
  </si>
  <si>
    <t>Indah Vivi Aryani, S.S</t>
  </si>
  <si>
    <t>Bd.5.021</t>
  </si>
  <si>
    <t>PKK 1</t>
  </si>
  <si>
    <t>Rohmi Handayani, M.Keb</t>
  </si>
  <si>
    <t>Emy Suryani,M.Mid</t>
  </si>
  <si>
    <t>Anik Kurniawati SST M Keb</t>
  </si>
  <si>
    <t>Asti Andriyani, M.Keb</t>
  </si>
  <si>
    <t>JUMLAH SKS SEMESTER IV</t>
  </si>
  <si>
    <t>Bd.503</t>
  </si>
  <si>
    <t>Bd.309</t>
  </si>
  <si>
    <t>Praktik Kebidanan  Komprehensif</t>
  </si>
  <si>
    <t>Rohmi Handayani. M.Keb</t>
  </si>
  <si>
    <t>Sih Rini Handajani, M.Mid</t>
  </si>
  <si>
    <t>Dewi Susilowati, M.Kes</t>
  </si>
  <si>
    <t xml:space="preserve">Dwi Retna P., S.SiT., M.Si.Med </t>
  </si>
  <si>
    <t>Bd.504.L2</t>
  </si>
  <si>
    <t>Kewirausahaan dan Jamintu dalam Layanan Kesehatan</t>
  </si>
  <si>
    <t>Sugita, S.Pd.,M.Pd</t>
  </si>
  <si>
    <t>JUMLAH SKS SEMESTER VI</t>
  </si>
  <si>
    <t>PROGRAM STUDI D-III KEBIDANAN POLTEKKES KEMENKES SURAKARTA</t>
  </si>
  <si>
    <t>SEMESTER  II  tahap sarjana (1 kelas) Angkatan tahun 2021</t>
  </si>
  <si>
    <t>BOBOT SKS</t>
  </si>
  <si>
    <t>STATUS</t>
  </si>
  <si>
    <t>Bd.6.201</t>
  </si>
  <si>
    <t>Pancasila</t>
  </si>
  <si>
    <t>Setyadi Nugroho, SH</t>
  </si>
  <si>
    <t>Sudiyo, S.Pd</t>
  </si>
  <si>
    <t>Bd.6.202</t>
  </si>
  <si>
    <t>Fisika Kesehatan dan Biokimia</t>
  </si>
  <si>
    <t>Dwi Retna P, S.Si.T.,M.Si.Med</t>
  </si>
  <si>
    <t>dr. Yunisa Dwi Angganis</t>
  </si>
  <si>
    <t>Bd.6.203</t>
  </si>
  <si>
    <t>Komunikasi dan Konseling</t>
  </si>
  <si>
    <t>KH Endah Widhi Astuti, M.Mid</t>
  </si>
  <si>
    <t>Dewi Susilowati, SSiT.,M.Kes</t>
  </si>
  <si>
    <t>Rahmi Nurasyidah, M.Keb</t>
  </si>
  <si>
    <t>Bd.6.205</t>
  </si>
  <si>
    <t>Etiko Legal dan Per-Undang - Undangan</t>
  </si>
  <si>
    <t>Anik Kurniawati, S.SiT, M.Keb</t>
  </si>
  <si>
    <t>Bd. 6.207</t>
  </si>
  <si>
    <t>Ketrampilan Dasar Kebidanan</t>
  </si>
  <si>
    <t>Hj. Kuswati, SKp.Ns.,M.Kes</t>
  </si>
  <si>
    <t>H. Paryono, S.Kep.,Ns.,M.Kes</t>
  </si>
  <si>
    <t>Dewi Murtiningsih, S.SiT. M.Keb</t>
  </si>
  <si>
    <t>Bd. 6.302</t>
  </si>
  <si>
    <t>Asuhan Kebidanan Kehamilan</t>
  </si>
  <si>
    <t>Triwik Sri Mulati, M.Mid</t>
  </si>
  <si>
    <t>Lutfiana Puspita Sari, SST.,MPH</t>
  </si>
  <si>
    <t>Lusinta Agustina, SST.,M.Keb</t>
  </si>
  <si>
    <t>Safety</t>
  </si>
  <si>
    <t>Patient Safety</t>
  </si>
  <si>
    <t>Siti Yulaikhah, S.Si.T.,M.Keb</t>
  </si>
  <si>
    <t>SEMESTER IV (1 kelas) Angkatan th 2020</t>
  </si>
  <si>
    <t>Bd.6.401</t>
  </si>
  <si>
    <t>Askeb Persalinan Dan BBL</t>
  </si>
  <si>
    <t>Henik Istikhomah, S.Si.T.,M.Keb</t>
  </si>
  <si>
    <t>Rosalina, SST., M.Keb</t>
  </si>
  <si>
    <t>Bd.6.402</t>
  </si>
  <si>
    <t>Askeb Nifas dan Menyusui</t>
  </si>
  <si>
    <t>Satiyem, S.ST.,M.Keb</t>
  </si>
  <si>
    <t>Bd.6.403</t>
  </si>
  <si>
    <t>Askeb Neonatus Bayi dan Balita</t>
  </si>
  <si>
    <t>Anik Kurniawati, S.Si.T.,M.Keb</t>
  </si>
  <si>
    <t>Bd.6.404</t>
  </si>
  <si>
    <t>Ilmu Kesehatan Anak</t>
  </si>
  <si>
    <t>Dr. Sumantri, APP.,M.Kes</t>
  </si>
  <si>
    <t>MTBS</t>
  </si>
  <si>
    <t>Komple</t>
  </si>
  <si>
    <t>Komplementer Terapi 1</t>
  </si>
  <si>
    <t>Bd.6.601</t>
  </si>
  <si>
    <t>Asuhan Kebidanan Komunitas</t>
  </si>
  <si>
    <t>Bd.6.602</t>
  </si>
  <si>
    <t>Sistim Informasi Kesehatan (SIK)</t>
  </si>
  <si>
    <t>Ig. Dodiet Aditya S, SKM.,M.Sc</t>
  </si>
  <si>
    <t>Bd.6.603</t>
  </si>
  <si>
    <t>Bd.6.604</t>
  </si>
  <si>
    <t>Murwati, SKM., M.Epid</t>
  </si>
  <si>
    <t>Siswiyanti, S.Kep. Ns., M.Kes</t>
  </si>
  <si>
    <t>KW</t>
  </si>
  <si>
    <t>Kewirausahaan dalam Kebidanan</t>
  </si>
  <si>
    <t>Sugita, S.Pd M.Kes</t>
  </si>
  <si>
    <t>Inggris</t>
  </si>
  <si>
    <t>Bahasa Inggris 2</t>
  </si>
  <si>
    <t>Noviana Kurniajati, S.Pd.,M.Pd.BI</t>
  </si>
  <si>
    <t>Pember</t>
  </si>
  <si>
    <t xml:space="preserve">Pemberdayaan dan Pengorganisasian Masyarakat </t>
  </si>
  <si>
    <t>PBAK</t>
  </si>
  <si>
    <t>Bd. 6.314</t>
  </si>
  <si>
    <t>Teknologi Tepat Guna dalam Pelayanan Kebidanan</t>
  </si>
  <si>
    <t>SEMESTER VIII (2 kelas) Angkatan th 2018</t>
  </si>
  <si>
    <t>Bd. 6.505</t>
  </si>
  <si>
    <t>Dr. Sumantri, APP, M.Kes</t>
  </si>
  <si>
    <t>Dr. Sri  Wahyuni, M.Mid</t>
  </si>
  <si>
    <t>Bd.6. 313</t>
  </si>
  <si>
    <t>PKL Kebidanan Komunitas</t>
  </si>
  <si>
    <t>Bd.6.605</t>
  </si>
  <si>
    <t>MT</t>
  </si>
  <si>
    <t>Berpikir Kritis dalam Kebidanan</t>
  </si>
  <si>
    <t>Sih Rini handajani, M.Mid</t>
  </si>
  <si>
    <t>Manajemen Pelayanan Kebidanan Profesional</t>
  </si>
  <si>
    <t>Mohamad Aris Mahfud, S.Kep, Ns</t>
  </si>
  <si>
    <t>Patofisiologi Kasus Kebidanan</t>
  </si>
  <si>
    <t>dr. Brian Prisma Artha, Sp.OG</t>
  </si>
  <si>
    <t>Feto Maternal</t>
  </si>
  <si>
    <t>dr. Roy Jansen Sinaga, Sp.OG</t>
  </si>
  <si>
    <t>Anatomi fisiologi</t>
  </si>
  <si>
    <t>dr Saidatul F .M.Sc</t>
  </si>
  <si>
    <t>dr Ayu Wulansari</t>
  </si>
  <si>
    <r>
      <t xml:space="preserve">Manajemen Organisasi Kepemimpinan dan </t>
    </r>
    <r>
      <rPr>
        <i/>
        <sz val="11"/>
        <color theme="1"/>
        <rFont val="Arial Narrow"/>
        <family val="2"/>
      </rPr>
      <t>Inter Profesional Education</t>
    </r>
    <r>
      <rPr>
        <sz val="11"/>
        <color theme="1"/>
        <rFont val="Arial Narrow"/>
        <family val="2"/>
      </rPr>
      <t xml:space="preserve"> </t>
    </r>
  </si>
  <si>
    <t>SEMESTER VI (1 kelas) Angkatan th 2019</t>
  </si>
  <si>
    <t>PROGRAM STUDI D-IV KEBIDANAN REGULER POLTEKKES KEMENKES SURAKARTA</t>
  </si>
  <si>
    <t>NO.</t>
  </si>
  <si>
    <t>Bd.6.406</t>
  </si>
  <si>
    <t>Sistem informasi kesehatan</t>
  </si>
  <si>
    <t>Bd.6.307</t>
  </si>
  <si>
    <t>Praktek Klinik Kebidanan Komprehensif</t>
  </si>
  <si>
    <t>Metode penelitian dan Biostatistik</t>
  </si>
  <si>
    <t>Bd.6.311</t>
  </si>
  <si>
    <t>Pengorganisasian dan Pengembangan Masyarakat</t>
  </si>
  <si>
    <t>PPGD</t>
  </si>
  <si>
    <t>Siaga Bencana dan PPGD</t>
  </si>
  <si>
    <t>Suroso, S.Pd., M.Kes</t>
  </si>
  <si>
    <t>Sigit Salihien, S.Kep, Ns, MHKes</t>
  </si>
  <si>
    <t>Kom</t>
  </si>
  <si>
    <t>Askeb Komunitas Pelayanan Kebidanan</t>
  </si>
  <si>
    <t>Bd.7.103</t>
  </si>
  <si>
    <t>Ginekologi</t>
  </si>
  <si>
    <t>dr. Taufik Rahman, Sp.OG</t>
  </si>
  <si>
    <t>Patho</t>
  </si>
  <si>
    <t>Patofisiologi dalam Kebidanan</t>
  </si>
  <si>
    <t>JUMLAH SKS</t>
  </si>
  <si>
    <t>TRIWULAN I (JANUARI S/D MARET) TAHUN 2022</t>
  </si>
  <si>
    <t>JUMLAH MK PRAKTIK/KTI</t>
  </si>
  <si>
    <t>Kode Mata Kuliah</t>
  </si>
  <si>
    <t>S/BL</t>
  </si>
  <si>
    <t>P/K/L</t>
  </si>
  <si>
    <t>ANF</t>
  </si>
  <si>
    <t>Kimia Analitik II</t>
  </si>
  <si>
    <t>Ratih Purwasih, M.Sc *</t>
  </si>
  <si>
    <t xml:space="preserve">Arum Dwi Agustin., M.Sc </t>
  </si>
  <si>
    <t>Susilo Yulianto, SKM., M.Kes *</t>
  </si>
  <si>
    <t>M.Ali Nasikin, S.Kep., Ns., M.Sc</t>
  </si>
  <si>
    <t>Fitokimia</t>
  </si>
  <si>
    <t>apt. Youstiana Dwi Rusita, M.Si*</t>
  </si>
  <si>
    <t>Ronal Tolkah, S.Kp., Ns., M.Sc</t>
  </si>
  <si>
    <t>Pradea Indah L, M.Farm</t>
  </si>
  <si>
    <t>Bentuk Sediaan Farmasi</t>
  </si>
  <si>
    <t>M.Ali Nasikin, S.Kep., Ns., M.Sc *</t>
  </si>
  <si>
    <t>Susilo Yulianto, SKM., M.Kes.</t>
  </si>
  <si>
    <t>Kimia Organik</t>
  </si>
  <si>
    <t>apt. Regia Desty R., M.Sc.*</t>
  </si>
  <si>
    <t>Kimia Farmasi</t>
  </si>
  <si>
    <t>apt. Pramita Yuli Pratiwi, M.Sc.</t>
  </si>
  <si>
    <t>Teknologi Pemisahan I</t>
  </si>
  <si>
    <t>Arum Dwi Agustin., M.Sc *</t>
  </si>
  <si>
    <t xml:space="preserve">Ratih Purwasih, M.Sc </t>
  </si>
  <si>
    <t>Teknologi Analisa Fisika dan Elektrokimia</t>
  </si>
  <si>
    <t>Dosen Pengampu</t>
  </si>
  <si>
    <t>Ket</t>
  </si>
  <si>
    <t>PROGRAM STUDI D-III ANAFARMA POLTEKKES KEMENKES SURAKARTA</t>
  </si>
  <si>
    <t>Analisa Obat Narkoba I</t>
  </si>
  <si>
    <t>Ronal Tolkah, S.Kp., Ns., M.Sc *</t>
  </si>
  <si>
    <t>apt. Regia Desty R., M.Sc.</t>
  </si>
  <si>
    <t>Pradea I.L., M.Farm</t>
  </si>
  <si>
    <t>Analisa Obat Tradisional II</t>
  </si>
  <si>
    <t>Ronal Tolkhah, S.Kp., Ns., M.Sc.*</t>
  </si>
  <si>
    <t>Analisa Makanan dan Minuman I</t>
  </si>
  <si>
    <t>Makhabbah Jamilatun, M.Si *</t>
  </si>
  <si>
    <t>Ronal Tolkah, S.Kp., Ns., M.Sc.</t>
  </si>
  <si>
    <t>Analisa Kosmetika dan Alat Kesehatan I</t>
  </si>
  <si>
    <t>Ronal Tolkhah, S.Kp., Ns., M.Sc.</t>
  </si>
  <si>
    <t>Pradea I.L., M.Farm *</t>
  </si>
  <si>
    <t xml:space="preserve">Makhabbah Jamilatun, M.Si </t>
  </si>
  <si>
    <t>Mikrobiologi II</t>
  </si>
  <si>
    <t>Susilo Yulianto, SKM., M.Kes</t>
  </si>
  <si>
    <t>Analisa Bahan Beracun Berbahaya pada sediaan Jamu dan Kosmetika  Tradisional I</t>
  </si>
  <si>
    <t>Pradea Indah Lukito, M.Farm *</t>
  </si>
  <si>
    <t>Ronal Tolkah, S.Kep., Ns., MSc.</t>
  </si>
  <si>
    <t xml:space="preserve">Susilo Yulianto, SKM., M.Kes </t>
  </si>
  <si>
    <t>Teknik komputasi</t>
  </si>
  <si>
    <t>Ratih Purwasih, M.Sc. *</t>
  </si>
  <si>
    <t xml:space="preserve">Pengetahuan bahan dan pengelolaan limbah </t>
  </si>
  <si>
    <t>Rini Tri Hastuti, S,Kp., Ns.,M.Kes</t>
  </si>
  <si>
    <t>Susilo Yulianto, SKM., M.Kes*</t>
  </si>
  <si>
    <t>Praktek Kerja Bidang Analisis Obat Narkoba</t>
  </si>
  <si>
    <t>Bidang Analisis Makanan</t>
  </si>
  <si>
    <t>Suroso, SKM., M.Kes</t>
  </si>
  <si>
    <t>Bidang Analisis Obat Tradisional</t>
  </si>
  <si>
    <t>Bidang Analisis Ankos Alkes</t>
  </si>
  <si>
    <t xml:space="preserve">Ratih Purwasih, M.Sc. </t>
  </si>
  <si>
    <t>Total</t>
  </si>
  <si>
    <t>FAR201</t>
  </si>
  <si>
    <t xml:space="preserve">Kewarganegaraan </t>
  </si>
  <si>
    <t>1. Rizka Chandra, S.Kep., Ns., MPH.</t>
  </si>
  <si>
    <t>2. Sri Suwartini., S.Pd, SH, M.Pd.</t>
  </si>
  <si>
    <t>FAR202</t>
  </si>
  <si>
    <t xml:space="preserve">Mikrobiologi dan Parasitologi </t>
  </si>
  <si>
    <t>1. Oemeria Shitta Subadra, M.Farm., Apt*</t>
  </si>
  <si>
    <t>2. Indrawati., M.Sc, Apt</t>
  </si>
  <si>
    <t>3. Muhammad Anugerah Alam Waris, M.Si., Apt</t>
  </si>
  <si>
    <t>FAR203</t>
  </si>
  <si>
    <t xml:space="preserve">Kimia Organik </t>
  </si>
  <si>
    <t>1. Pramita Yuli Pratiwi, M.Sc, Apt</t>
  </si>
  <si>
    <t>2. Achmad Ridhlo. M.Sc</t>
  </si>
  <si>
    <t>3. Definingsih Yuliastuti., M.Farm, Apt</t>
  </si>
  <si>
    <t>FAR204</t>
  </si>
  <si>
    <t xml:space="preserve">Ilmu Kesehatan Masyarakat </t>
  </si>
  <si>
    <t>1.Murwati SKM., M.Kes. Epid</t>
  </si>
  <si>
    <t>2. Susilo Yulianto., SKM., M.Kes</t>
  </si>
  <si>
    <t>FAR205</t>
  </si>
  <si>
    <t>Farmakologi Dasar</t>
  </si>
  <si>
    <t>1. Nur Artikah, M.Sc, Apt</t>
  </si>
  <si>
    <t>2. Oemeriashita Soebadra., M.Pharm., Apt</t>
  </si>
  <si>
    <t>3. Septiana Laksmi Ramayani., M.Sc., Apt</t>
  </si>
  <si>
    <t>4. Muhammad Anugerah Alam Waris., M.Si., Apt</t>
  </si>
  <si>
    <t>FAR206</t>
  </si>
  <si>
    <t>Fisika Farmasi</t>
  </si>
  <si>
    <t>1. Oemeria Shitta Subadra., M.Farm, Apt</t>
  </si>
  <si>
    <t>2. Fajar., M.Sc., Apt</t>
  </si>
  <si>
    <t>FAR207</t>
  </si>
  <si>
    <t xml:space="preserve">Perundang-undangan  Kesehatan </t>
  </si>
  <si>
    <t>1. Setyadi Nugroho, SH., MH</t>
  </si>
  <si>
    <t>2. Dwi Joko Yuliyanto, S.Farm, Apt, M.Farm</t>
  </si>
  <si>
    <t>FAR208</t>
  </si>
  <si>
    <t>Teknologi Sediaan Liquid dan Semi Solid</t>
  </si>
  <si>
    <t>1. Oemeria Shitta Subadra, M.Farm., Apt.</t>
  </si>
  <si>
    <t>2. Dr. Indri Kusuma Dewi., M.Sc, Apt</t>
  </si>
  <si>
    <t>3. Youstiana Dwi Rusita., M.Si., Apt</t>
  </si>
  <si>
    <t>4. Definingsih Yuliastuti., M.Farm, Apt</t>
  </si>
  <si>
    <t>FAR209</t>
  </si>
  <si>
    <t>PPGD (Penanganan Pasien Gawat Darurat)</t>
  </si>
  <si>
    <t>2. Ronal Tolkhah., S.Kep., Ns., MSc</t>
  </si>
  <si>
    <t>PROGRAM STUDI D-III FARMASI POLTEKKES KEMENKES SURAKARTA</t>
  </si>
  <si>
    <t>Far401</t>
  </si>
  <si>
    <t>Kimia farmasi 2</t>
  </si>
  <si>
    <t xml:space="preserve"> 1. Pramita Yuli Pratiwi, M.Sc, Apt</t>
  </si>
  <si>
    <t>2. Achmad Ridhlo., M.Sc</t>
  </si>
  <si>
    <t>Far402</t>
  </si>
  <si>
    <t xml:space="preserve">Tehnologi sediaan solid </t>
  </si>
  <si>
    <t>2. Pramita Yuli Pratiwi, M.Sc, Apt</t>
  </si>
  <si>
    <t>3. Pradea Indah Lukito., M.Farm.</t>
  </si>
  <si>
    <t>4. Septiana Laksmi Ramayani., M.Sc., Apt</t>
  </si>
  <si>
    <t>Far403</t>
  </si>
  <si>
    <t>Farmakologi 2</t>
  </si>
  <si>
    <t>3. Oemeriashita Soebadra., M.Pharm., Apt</t>
  </si>
  <si>
    <t>Far404</t>
  </si>
  <si>
    <t>Manajemen Farmasi dan Akutansi</t>
  </si>
  <si>
    <t>1. Dr. Nutrisia Aquariushinta Sayuti., M.Sc, Apt</t>
  </si>
  <si>
    <t>2. Nur Atikah., M.Sc., Apt.</t>
  </si>
  <si>
    <t>Far405</t>
  </si>
  <si>
    <t xml:space="preserve">Fitokimia </t>
  </si>
  <si>
    <t xml:space="preserve"> 1. Pramita Yuli Pratiwi, M.Farm, Apt</t>
  </si>
  <si>
    <t>2. Regia Desty Rachmawati R., M.Sc, Apt</t>
  </si>
  <si>
    <t>Far406</t>
  </si>
  <si>
    <t>Formulasi Sediaan Bahan Alam</t>
  </si>
  <si>
    <t>1. Dr. Indri Kusuma Dewi., M.Sc, Apt</t>
  </si>
  <si>
    <t>3. Indrawati., M.Sc, Apt</t>
  </si>
  <si>
    <t>Far 407</t>
  </si>
  <si>
    <t>1. Pramita Yuli Pratiwi., M.Sc, Apt</t>
  </si>
  <si>
    <t>3. Muhammad Anugerah Alam Waris., M.Si., Apt</t>
  </si>
  <si>
    <t>FAR 408</t>
  </si>
  <si>
    <t>Penjaminan Mutu</t>
  </si>
  <si>
    <t>1.Murwati, SKM, M.Kes</t>
  </si>
  <si>
    <t>2. Dr. Nutrisia Aquariushinta Sayuti., M.Sc, Apt</t>
  </si>
  <si>
    <t>FAR 601</t>
  </si>
  <si>
    <t>Praktek Kerja Lapangan</t>
  </si>
  <si>
    <t>1. Nur Atikah., M.Sc., Apt</t>
  </si>
  <si>
    <t>2. Dr. Indri Kusuma Dewi M.Sc., Apt</t>
  </si>
  <si>
    <t>3. Murwati., SKM., M.Kes</t>
  </si>
  <si>
    <t>4. Dr. Nutrisia Aquariushinta Sayuti., M.Sc, Apt</t>
  </si>
  <si>
    <t>5. Oemeria Shita Soebadra., M.Farm., Apt</t>
  </si>
  <si>
    <t xml:space="preserve"> 6. Pramita Yuli Pratiwi, M.Sc, Apt</t>
  </si>
  <si>
    <t>7. Rizka Chandra P., MPH</t>
  </si>
  <si>
    <t>8. Septiana Laksmi Ramayani., M.Sc., Apt</t>
  </si>
  <si>
    <t>9. Muhammad Anugerah Alam Waris., M.Si., Apt</t>
  </si>
  <si>
    <t>Far 602</t>
  </si>
  <si>
    <t>1. Achmad Ridho., M.Sc</t>
  </si>
  <si>
    <t>2. Indrawati., M.Sc., Apt</t>
  </si>
  <si>
    <t>D</t>
  </si>
  <si>
    <t>10. Definingsih Yuliastuti., M.Farm, Apt</t>
  </si>
  <si>
    <t>J</t>
  </si>
  <si>
    <t>JAM 07</t>
  </si>
  <si>
    <t>Patologi</t>
  </si>
  <si>
    <t>V</t>
  </si>
  <si>
    <t>JAM 08</t>
  </si>
  <si>
    <t>Mikrobiologi dan Parasitologi</t>
  </si>
  <si>
    <t>JAM 17</t>
  </si>
  <si>
    <t>Tehnologi Pasca Panen</t>
  </si>
  <si>
    <t>JAM 19</t>
  </si>
  <si>
    <t>Ekstraksi Bahan Alam</t>
  </si>
  <si>
    <t>JAM 22</t>
  </si>
  <si>
    <t>Kimia Dasar</t>
  </si>
  <si>
    <t>JAM 29</t>
  </si>
  <si>
    <t>JAM 32</t>
  </si>
  <si>
    <t>Komunikasi dalam Pelayanan Jamu</t>
  </si>
  <si>
    <t>JAM 35</t>
  </si>
  <si>
    <t>Nutraceutical</t>
  </si>
  <si>
    <t>JAM 34</t>
  </si>
  <si>
    <t>1.   Titik L,S.Kep.,Ns.,M.Sc*</t>
  </si>
  <si>
    <t>2.   Sigit TA,S.Kep.,Ns.,M.Kes</t>
  </si>
  <si>
    <t>1.   apt. Pramita Yuli,M.Sc*</t>
  </si>
  <si>
    <t>1.   Sunarmi,S.Kp.,M.Si*</t>
  </si>
  <si>
    <t>1.   apt. Fajar Aji Lumakso,M.Pharm.Sci*</t>
  </si>
  <si>
    <t>1.   Sigit TA,S.Kep.,Ns.,M.Kes*</t>
  </si>
  <si>
    <t>2.   Suhendriyo,SKM.,M.Kes</t>
  </si>
  <si>
    <t>1.   apt. Oemeria SS,M.Farm*</t>
  </si>
  <si>
    <t>PROGRAM STUDI D-III JAMU POLTEKKES KEMENKES SURAKARTA</t>
  </si>
  <si>
    <t>JAM 02</t>
  </si>
  <si>
    <t>Etika dan Hukum Kesehatan</t>
  </si>
  <si>
    <t>JAM 11</t>
  </si>
  <si>
    <t>Interaksi Jamu</t>
  </si>
  <si>
    <t>JAM 13</t>
  </si>
  <si>
    <t>JAM 18</t>
  </si>
  <si>
    <t>Analisa Jamu</t>
  </si>
  <si>
    <t>JAM 42</t>
  </si>
  <si>
    <t>Formulasi dan Tehnologi Sediaan (Lanjut)</t>
  </si>
  <si>
    <t>JAM 30</t>
  </si>
  <si>
    <t>Pelayanan Jamu I</t>
  </si>
  <si>
    <t>JAM 40</t>
  </si>
  <si>
    <t>JAM 06</t>
  </si>
  <si>
    <t>JAM 37</t>
  </si>
  <si>
    <t>2.   apt. Nur Atikah,M.Sc</t>
  </si>
  <si>
    <t>1.   Riska Chandra P,MPH*</t>
  </si>
  <si>
    <t>1.   Achmad Ridlo,M.Sc*</t>
  </si>
  <si>
    <t>1.   Indarto AS,S.Pd.,M.Kes*</t>
  </si>
  <si>
    <t>2.   Ag. Kirwanto,S.Pd.,MA</t>
  </si>
  <si>
    <t>3.   Suhendriyo,SKM.,M.Kes</t>
  </si>
  <si>
    <t>1.   Ag. Kirwanto,S.Pd.,MA*</t>
  </si>
  <si>
    <t>1.   Dian Fransiska,M.Pd*</t>
  </si>
  <si>
    <t>JAM 36</t>
  </si>
  <si>
    <t>Pelayanan Jamu III</t>
  </si>
  <si>
    <t>JAM 28</t>
  </si>
  <si>
    <t>2.   Indarto AS,S.Pd.,M.Kes</t>
  </si>
  <si>
    <t>4.   Sunarmi,S.Kp.,M.Si</t>
  </si>
  <si>
    <t>5.   Ag. Kirwanto,S.Pd.,MA</t>
  </si>
  <si>
    <t>6.   Titik L,S.Kep.,Ns.,M.Sc</t>
  </si>
  <si>
    <t>1.   Indarto AS,S.Pd.,M.Kes</t>
  </si>
  <si>
    <t>3.   Sunarmi,S.Kp.,M.Si</t>
  </si>
  <si>
    <t>4.   Dr. apt. Indri KD,M.Sc</t>
  </si>
  <si>
    <t>7.   Sigit TA,S.Kep.,Ns.,M.Kes</t>
  </si>
  <si>
    <t>8.   Dr. apt. Nutrisia AS,M.Sc</t>
  </si>
  <si>
    <t>9.   Murwati,M.Kes.,Epid</t>
  </si>
  <si>
    <t>10. Nurokhmat Fadli,M.Kes</t>
  </si>
  <si>
    <t>11. Riska Chandra P,MPH</t>
  </si>
  <si>
    <t>12. apt. Oemeria SS,M.Sc</t>
  </si>
  <si>
    <t>13. apt. Pramita Yuli,M.Sc</t>
  </si>
  <si>
    <t>14. apt. Nur Atikah,M.Sc</t>
  </si>
  <si>
    <t>JUMLAH MK TEORI</t>
  </si>
  <si>
    <t>KTI (TUGAS AKHIR/SKRIPSI)</t>
  </si>
  <si>
    <t>JUMLAH MK SOLLETA</t>
  </si>
  <si>
    <t>PRAKTIK KLINIK</t>
  </si>
  <si>
    <t>PRAKTIK LAPANGAN</t>
  </si>
  <si>
    <t>Semester VIII</t>
  </si>
  <si>
    <t>A/B</t>
  </si>
  <si>
    <t>1 KLS</t>
  </si>
  <si>
    <t>SEMESTER II ALIH JENJANG (1 kelas IBI Klaten)</t>
  </si>
  <si>
    <t>TOTAL MK</t>
  </si>
  <si>
    <t>FT Komunitas (K3)</t>
  </si>
  <si>
    <t>FT Komunitas (RBM)</t>
  </si>
  <si>
    <t xml:space="preserve">FT Pulmonal </t>
  </si>
  <si>
    <t xml:space="preserve">FT Kardiovaskuler </t>
  </si>
  <si>
    <t>Nur Basuki, M.Physio 
Yoga Handita W, Ftr., M.Fis</t>
  </si>
  <si>
    <t>D-III OT</t>
  </si>
  <si>
    <t>D-IV 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</si>
</sst>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_-;\-* #,##0_-;_-* \-_-;_-@_-"/>
  </numFmts>
  <fonts count="3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 Narrow"/>
      <family val="2"/>
      <charset val="204"/>
    </font>
    <font>
      <sz val="10"/>
      <name val="Arial"/>
      <family val="2"/>
    </font>
    <font>
      <sz val="11"/>
      <color theme="1"/>
      <name val="Arial Narrow"/>
      <family val="2"/>
      <charset val="204"/>
    </font>
    <font>
      <b/>
      <sz val="11"/>
      <color theme="1"/>
      <name val="Arial"/>
      <family val="2"/>
    </font>
    <font>
      <b/>
      <sz val="13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sz val="11"/>
      <color rgb="FF000000"/>
      <name val="Calibri"/>
      <family val="2"/>
      <charset val="1"/>
    </font>
    <font>
      <i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color rgb="FFFF0000"/>
      <name val="Arial Narrow"/>
      <family val="2"/>
    </font>
    <font>
      <b/>
      <sz val="11"/>
      <color indexed="8"/>
      <name val="Arial Narrow"/>
      <family val="2"/>
    </font>
    <font>
      <i/>
      <sz val="11"/>
      <color theme="1"/>
      <name val="Arial Narrow"/>
      <family val="2"/>
    </font>
    <font>
      <sz val="11"/>
      <color indexed="8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1"/>
      <name val="Arial Narrow"/>
      <family val="2"/>
      <charset val="204"/>
    </font>
    <font>
      <b/>
      <i/>
      <sz val="11"/>
      <color theme="1"/>
      <name val="Arial Narrow"/>
      <family val="2"/>
    </font>
    <font>
      <b/>
      <sz val="12"/>
      <name val="Arial Narrow"/>
      <family val="2"/>
    </font>
    <font>
      <sz val="11"/>
      <color theme="3"/>
      <name val="Arial Narrow"/>
      <family val="2"/>
      <charset val="204"/>
    </font>
    <font>
      <b/>
      <u/>
      <sz val="11"/>
      <color theme="1"/>
      <name val="Arial Narrow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EBF1DE"/>
      </patternFill>
    </fill>
    <fill>
      <patternFill patternType="solid">
        <fgColor theme="4" tint="0.59999389629810485"/>
        <bgColor rgb="FFEBF1DE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9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EBF1DE"/>
      </patternFill>
    </fill>
    <fill>
      <patternFill patternType="solid">
        <fgColor theme="9" tint="0.59999389629810485"/>
        <bgColor indexed="64"/>
      </patternFill>
    </fill>
    <fill>
      <patternFill patternType="gray0625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rgb="FFEBF1DE"/>
      </patternFill>
    </fill>
    <fill>
      <patternFill patternType="solid">
        <fgColor theme="8"/>
        <bgColor rgb="FFEBF1DE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3" fillId="0" borderId="2"/>
    <xf numFmtId="165" fontId="18" fillId="0" borderId="2" applyBorder="0" applyProtection="0"/>
    <xf numFmtId="0" fontId="2" fillId="0" borderId="2"/>
    <xf numFmtId="0" fontId="21" fillId="0" borderId="2"/>
    <xf numFmtId="0" fontId="21" fillId="0" borderId="2"/>
    <xf numFmtId="0" fontId="21" fillId="0" borderId="2"/>
    <xf numFmtId="0" fontId="21" fillId="0" borderId="2"/>
    <xf numFmtId="0" fontId="1" fillId="0" borderId="2"/>
    <xf numFmtId="0" fontId="21" fillId="0" borderId="2"/>
    <xf numFmtId="0" fontId="21" fillId="0" borderId="2"/>
    <xf numFmtId="0" fontId="1" fillId="0" borderId="2"/>
    <xf numFmtId="0" fontId="25" fillId="0" borderId="2"/>
    <xf numFmtId="0" fontId="21" fillId="0" borderId="2"/>
  </cellStyleXfs>
  <cellXfs count="821">
    <xf numFmtId="0" fontId="0" fillId="0" borderId="0" xfId="0" applyFont="1" applyAlignment="1"/>
    <xf numFmtId="0" fontId="0" fillId="0" borderId="0" xfId="0"/>
    <xf numFmtId="0" fontId="6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0" fillId="0" borderId="0" xfId="0" applyFont="1" applyAlignment="1"/>
    <xf numFmtId="0" fontId="14" fillId="0" borderId="0" xfId="0" applyFont="1"/>
    <xf numFmtId="0" fontId="12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1" xfId="0" applyFont="1" applyBorder="1"/>
    <xf numFmtId="0" fontId="0" fillId="0" borderId="0" xfId="0" applyAlignment="1">
      <alignment horizontal="left"/>
    </xf>
    <xf numFmtId="0" fontId="5" fillId="0" borderId="25" xfId="0" applyFont="1" applyBorder="1" applyAlignment="1">
      <alignment horizontal="left" vertical="center"/>
    </xf>
    <xf numFmtId="1" fontId="14" fillId="0" borderId="19" xfId="0" applyNumberFormat="1" applyFont="1" applyBorder="1"/>
    <xf numFmtId="0" fontId="14" fillId="0" borderId="22" xfId="0" applyFont="1" applyBorder="1"/>
    <xf numFmtId="0" fontId="5" fillId="0" borderId="26" xfId="0" applyFont="1" applyBorder="1" applyAlignment="1">
      <alignment horizontal="left" vertical="center"/>
    </xf>
    <xf numFmtId="0" fontId="14" fillId="0" borderId="23" xfId="0" applyFont="1" applyBorder="1"/>
    <xf numFmtId="0" fontId="5" fillId="0" borderId="28" xfId="0" applyFont="1" applyBorder="1" applyAlignment="1">
      <alignment horizontal="left" vertical="center"/>
    </xf>
    <xf numFmtId="0" fontId="12" fillId="0" borderId="0" xfId="0" applyFont="1"/>
    <xf numFmtId="0" fontId="14" fillId="0" borderId="0" xfId="0" applyFont="1" applyAlignment="1">
      <alignment horizontal="left"/>
    </xf>
    <xf numFmtId="0" fontId="12" fillId="0" borderId="5" xfId="0" applyFont="1" applyBorder="1"/>
    <xf numFmtId="0" fontId="12" fillId="0" borderId="2" xfId="0" applyFont="1" applyBorder="1"/>
    <xf numFmtId="0" fontId="14" fillId="0" borderId="14" xfId="0" applyFont="1" applyBorder="1"/>
    <xf numFmtId="0" fontId="14" fillId="0" borderId="2" xfId="0" applyFont="1" applyBorder="1"/>
    <xf numFmtId="0" fontId="12" fillId="0" borderId="15" xfId="0" applyFont="1" applyBorder="1"/>
    <xf numFmtId="2" fontId="12" fillId="0" borderId="13" xfId="0" applyNumberFormat="1" applyFont="1" applyBorder="1" applyAlignment="1">
      <alignment horizontal="right"/>
    </xf>
    <xf numFmtId="0" fontId="12" fillId="0" borderId="11" xfId="0" applyFont="1" applyBorder="1"/>
    <xf numFmtId="0" fontId="0" fillId="0" borderId="2" xfId="0" applyBorder="1"/>
    <xf numFmtId="0" fontId="11" fillId="0" borderId="2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/>
    <xf numFmtId="0" fontId="3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15" fillId="0" borderId="13" xfId="0" applyFont="1" applyBorder="1" applyAlignment="1"/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6" fillId="5" borderId="0" xfId="0" applyFont="1" applyFill="1"/>
    <xf numFmtId="0" fontId="7" fillId="5" borderId="0" xfId="0" applyFont="1" applyFill="1"/>
    <xf numFmtId="0" fontId="7" fillId="5" borderId="0" xfId="0" applyFont="1" applyFill="1" applyAlignment="1">
      <alignment wrapText="1"/>
    </xf>
    <xf numFmtId="0" fontId="7" fillId="5" borderId="0" xfId="0" applyFont="1" applyFill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/>
    </xf>
    <xf numFmtId="0" fontId="7" fillId="5" borderId="0" xfId="0" applyFont="1" applyFill="1" applyAlignment="1">
      <alignment horizont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vertical="center"/>
    </xf>
    <xf numFmtId="0" fontId="6" fillId="5" borderId="6" xfId="0" applyFont="1" applyFill="1" applyBorder="1"/>
    <xf numFmtId="0" fontId="6" fillId="5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7" fillId="0" borderId="2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3" fillId="0" borderId="0" xfId="0" applyFont="1" applyAlignment="1"/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/>
    <xf numFmtId="0" fontId="10" fillId="0" borderId="1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8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9" fillId="0" borderId="2" xfId="0" applyFont="1" applyBorder="1" applyAlignment="1">
      <alignment horizontal="right" vertical="center"/>
    </xf>
    <xf numFmtId="0" fontId="3" fillId="0" borderId="2" xfId="0" applyFont="1" applyBorder="1" applyAlignment="1"/>
    <xf numFmtId="0" fontId="3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164" fontId="6" fillId="0" borderId="6" xfId="3" applyNumberFormat="1" applyFont="1" applyBorder="1" applyAlignment="1">
      <alignment vertical="center" wrapText="1"/>
    </xf>
    <xf numFmtId="18" fontId="3" fillId="0" borderId="6" xfId="0" applyNumberFormat="1" applyFont="1" applyBorder="1" applyAlignment="1">
      <alignment horizontal="center" vertical="center"/>
    </xf>
    <xf numFmtId="0" fontId="6" fillId="0" borderId="6" xfId="3" applyFont="1" applyFill="1" applyBorder="1" applyAlignment="1">
      <alignment horizontal="left" vertical="center" wrapText="1"/>
    </xf>
    <xf numFmtId="0" fontId="3" fillId="0" borderId="6" xfId="4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7" xfId="4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6" fillId="0" borderId="9" xfId="3" applyFont="1" applyFill="1" applyBorder="1" applyAlignment="1">
      <alignment vertical="center" wrapText="1"/>
    </xf>
    <xf numFmtId="0" fontId="6" fillId="0" borderId="6" xfId="3" applyFont="1" applyBorder="1" applyAlignment="1">
      <alignment vertical="center" wrapText="1"/>
    </xf>
    <xf numFmtId="0" fontId="6" fillId="0" borderId="17" xfId="3" applyFont="1" applyBorder="1" applyAlignment="1">
      <alignment vertical="center" wrapText="1"/>
    </xf>
    <xf numFmtId="0" fontId="6" fillId="0" borderId="17" xfId="3" applyFont="1" applyFill="1" applyBorder="1" applyAlignment="1">
      <alignment horizontal="left" vertical="center" wrapText="1"/>
    </xf>
    <xf numFmtId="0" fontId="6" fillId="0" borderId="2" xfId="3" applyFont="1" applyBorder="1" applyAlignment="1">
      <alignment vertical="center" wrapText="1"/>
    </xf>
    <xf numFmtId="0" fontId="6" fillId="0" borderId="8" xfId="3" applyFont="1" applyFill="1" applyBorder="1" applyAlignment="1">
      <alignment vertical="center" wrapText="1"/>
    </xf>
    <xf numFmtId="0" fontId="6" fillId="0" borderId="6" xfId="3" applyFont="1" applyFill="1" applyBorder="1" applyAlignment="1">
      <alignment vertical="center" wrapText="1"/>
    </xf>
    <xf numFmtId="0" fontId="6" fillId="0" borderId="6" xfId="5" applyFont="1" applyBorder="1" applyAlignment="1">
      <alignment vertical="center" wrapText="1"/>
    </xf>
    <xf numFmtId="0" fontId="3" fillId="0" borderId="6" xfId="5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11" borderId="6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7" fillId="5" borderId="6" xfId="0" applyFont="1" applyFill="1" applyBorder="1" applyAlignment="1">
      <alignment wrapText="1"/>
    </xf>
    <xf numFmtId="0" fontId="7" fillId="5" borderId="6" xfId="0" applyFont="1" applyFill="1" applyBorder="1" applyAlignment="1">
      <alignment horizontal="left" vertical="center"/>
    </xf>
    <xf numFmtId="0" fontId="6" fillId="13" borderId="6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wrapText="1"/>
    </xf>
    <xf numFmtId="0" fontId="6" fillId="13" borderId="6" xfId="0" applyFont="1" applyFill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9" borderId="6" xfId="3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6" fillId="12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vertical="center"/>
    </xf>
    <xf numFmtId="0" fontId="6" fillId="9" borderId="6" xfId="0" applyFont="1" applyFill="1" applyBorder="1" applyAlignment="1">
      <alignment vertical="center"/>
    </xf>
    <xf numFmtId="0" fontId="3" fillId="12" borderId="6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7" fillId="15" borderId="6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vertical="center"/>
    </xf>
    <xf numFmtId="0" fontId="6" fillId="0" borderId="6" xfId="0" applyFont="1" applyBorder="1"/>
    <xf numFmtId="0" fontId="6" fillId="3" borderId="6" xfId="0" applyFont="1" applyFill="1" applyBorder="1"/>
    <xf numFmtId="0" fontId="6" fillId="16" borderId="6" xfId="0" applyFont="1" applyFill="1" applyBorder="1" applyAlignment="1">
      <alignment horizontal="left" vertical="center"/>
    </xf>
    <xf numFmtId="0" fontId="6" fillId="0" borderId="6" xfId="0" applyFont="1" applyFill="1" applyBorder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6" xfId="0" applyFont="1" applyBorder="1" applyAlignment="1">
      <alignment vertical="top" wrapText="1"/>
    </xf>
    <xf numFmtId="1" fontId="7" fillId="0" borderId="6" xfId="0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7" fillId="3" borderId="2" xfId="1" applyFont="1" applyFill="1" applyAlignment="1">
      <alignment horizontal="center" vertical="center"/>
    </xf>
    <xf numFmtId="0" fontId="6" fillId="3" borderId="2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2" xfId="1" applyFont="1" applyFill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6" xfId="7" applyFont="1" applyBorder="1" applyAlignment="1">
      <alignment horizontal="center" vertical="center"/>
    </xf>
    <xf numFmtId="0" fontId="23" fillId="0" borderId="6" xfId="7" applyFont="1" applyBorder="1" applyAlignment="1">
      <alignment horizontal="center" vertical="center"/>
    </xf>
    <xf numFmtId="0" fontId="6" fillId="0" borderId="6" xfId="7" applyFont="1" applyBorder="1" applyAlignment="1">
      <alignment vertical="center"/>
    </xf>
    <xf numFmtId="4" fontId="6" fillId="0" borderId="6" xfId="1" applyNumberFormat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left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6" xfId="7" applyFont="1" applyFill="1" applyBorder="1" applyAlignment="1">
      <alignment vertical="center"/>
    </xf>
    <xf numFmtId="0" fontId="3" fillId="0" borderId="6" xfId="7" applyFont="1" applyBorder="1" applyAlignment="1">
      <alignment vertical="center"/>
    </xf>
    <xf numFmtId="0" fontId="3" fillId="0" borderId="6" xfId="7" applyFont="1" applyBorder="1" applyAlignment="1">
      <alignment horizontal="center" vertical="center"/>
    </xf>
    <xf numFmtId="0" fontId="3" fillId="3" borderId="6" xfId="1" applyFont="1" applyFill="1" applyBorder="1" applyAlignment="1">
      <alignment vertical="center"/>
    </xf>
    <xf numFmtId="0" fontId="3" fillId="3" borderId="6" xfId="7" applyFont="1" applyFill="1" applyBorder="1" applyAlignment="1">
      <alignment horizontal="left" vertical="center" wrapText="1"/>
    </xf>
    <xf numFmtId="0" fontId="6" fillId="3" borderId="6" xfId="7" applyFont="1" applyFill="1" applyBorder="1" applyAlignment="1">
      <alignment vertical="center"/>
    </xf>
    <xf numFmtId="0" fontId="6" fillId="3" borderId="6" xfId="1" applyFont="1" applyFill="1" applyBorder="1" applyAlignment="1">
      <alignment vertical="center"/>
    </xf>
    <xf numFmtId="0" fontId="6" fillId="3" borderId="6" xfId="7" applyFont="1" applyFill="1" applyBorder="1" applyAlignment="1">
      <alignment horizontal="left" vertical="center"/>
    </xf>
    <xf numFmtId="0" fontId="3" fillId="0" borderId="6" xfId="1" applyFont="1" applyFill="1" applyBorder="1" applyAlignment="1">
      <alignment vertical="center"/>
    </xf>
    <xf numFmtId="0" fontId="20" fillId="0" borderId="6" xfId="7" applyFont="1" applyBorder="1" applyAlignment="1">
      <alignment vertical="center" wrapText="1"/>
    </xf>
    <xf numFmtId="0" fontId="6" fillId="0" borderId="6" xfId="1" applyFont="1" applyBorder="1" applyAlignment="1">
      <alignment vertical="center"/>
    </xf>
    <xf numFmtId="0" fontId="3" fillId="3" borderId="6" xfId="8" applyFont="1" applyFill="1" applyBorder="1" applyAlignment="1">
      <alignment horizontal="center" vertical="center"/>
    </xf>
    <xf numFmtId="0" fontId="3" fillId="3" borderId="6" xfId="9" applyFont="1" applyFill="1" applyBorder="1" applyAlignment="1">
      <alignment vertical="center"/>
    </xf>
    <xf numFmtId="0" fontId="3" fillId="3" borderId="6" xfId="10" applyFont="1" applyFill="1" applyBorder="1" applyAlignment="1">
      <alignment vertical="center"/>
    </xf>
    <xf numFmtId="0" fontId="3" fillId="3" borderId="6" xfId="10" applyFont="1" applyFill="1" applyBorder="1" applyAlignment="1">
      <alignment horizontal="center" vertical="center"/>
    </xf>
    <xf numFmtId="0" fontId="6" fillId="3" borderId="6" xfId="11" applyFont="1" applyFill="1" applyBorder="1" applyAlignment="1">
      <alignment vertical="center" wrapText="1"/>
    </xf>
    <xf numFmtId="0" fontId="4" fillId="3" borderId="2" xfId="1" applyFont="1" applyFill="1" applyAlignment="1">
      <alignment horizontal="center" vertical="center"/>
    </xf>
    <xf numFmtId="0" fontId="3" fillId="3" borderId="2" xfId="1" applyFont="1" applyFill="1" applyAlignment="1">
      <alignment vertical="center"/>
    </xf>
    <xf numFmtId="0" fontId="6" fillId="0" borderId="6" xfId="7" applyFont="1" applyBorder="1" applyAlignment="1">
      <alignment horizontal="left" vertical="center"/>
    </xf>
    <xf numFmtId="0" fontId="3" fillId="3" borderId="6" xfId="7" applyFont="1" applyFill="1" applyBorder="1" applyAlignment="1">
      <alignment horizontal="justify" vertical="center"/>
    </xf>
    <xf numFmtId="0" fontId="4" fillId="3" borderId="2" xfId="1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4" fillId="18" borderId="6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vertical="center"/>
    </xf>
    <xf numFmtId="0" fontId="27" fillId="3" borderId="6" xfId="0" applyFont="1" applyFill="1" applyBorder="1" applyAlignment="1">
      <alignment vertical="center"/>
    </xf>
    <xf numFmtId="0" fontId="27" fillId="0" borderId="6" xfId="0" applyFont="1" applyFill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8" fillId="0" borderId="6" xfId="0" applyFont="1" applyFill="1" applyBorder="1" applyAlignment="1">
      <alignment vertical="center" wrapText="1"/>
    </xf>
    <xf numFmtId="0" fontId="26" fillId="17" borderId="6" xfId="0" applyFont="1" applyFill="1" applyBorder="1" applyAlignment="1">
      <alignment horizontal="center" vertical="center" wrapText="1"/>
    </xf>
    <xf numFmtId="0" fontId="26" fillId="18" borderId="6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0" borderId="6" xfId="7" applyFont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/>
    </xf>
    <xf numFmtId="0" fontId="7" fillId="3" borderId="6" xfId="11" applyFont="1" applyFill="1" applyBorder="1" applyAlignment="1">
      <alignment horizontal="center" vertical="center"/>
    </xf>
    <xf numFmtId="0" fontId="7" fillId="3" borderId="6" xfId="7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19" borderId="6" xfId="0" applyFont="1" applyFill="1" applyBorder="1" applyAlignment="1">
      <alignment horizontal="center" vertical="center"/>
    </xf>
    <xf numFmtId="0" fontId="22" fillId="19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30" fillId="0" borderId="6" xfId="0" applyFont="1" applyFill="1" applyBorder="1" applyAlignment="1">
      <alignment horizontal="center" vertical="center"/>
    </xf>
    <xf numFmtId="0" fontId="32" fillId="0" borderId="0" xfId="0" applyFont="1" applyFill="1"/>
    <xf numFmtId="0" fontId="29" fillId="0" borderId="0" xfId="0" applyFont="1" applyFill="1"/>
    <xf numFmtId="0" fontId="29" fillId="0" borderId="0" xfId="0" applyFont="1" applyFill="1" applyAlignment="1">
      <alignment wrapText="1"/>
    </xf>
    <xf numFmtId="0" fontId="29" fillId="0" borderId="0" xfId="0" applyFont="1" applyFill="1" applyAlignment="1">
      <alignment horizontal="left"/>
    </xf>
    <xf numFmtId="0" fontId="6" fillId="0" borderId="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19" borderId="6" xfId="0" applyFont="1" applyFill="1" applyBorder="1" applyAlignment="1">
      <alignment horizontal="center"/>
    </xf>
    <xf numFmtId="0" fontId="6" fillId="19" borderId="6" xfId="0" applyFont="1" applyFill="1" applyBorder="1" applyAlignment="1">
      <alignment horizontal="center" vertical="center"/>
    </xf>
    <xf numFmtId="1" fontId="30" fillId="0" borderId="19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2" fontId="12" fillId="0" borderId="13" xfId="0" applyNumberFormat="1" applyFont="1" applyBorder="1" applyAlignment="1">
      <alignment horizontal="left"/>
    </xf>
    <xf numFmtId="0" fontId="4" fillId="0" borderId="12" xfId="0" quotePrefix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21" borderId="6" xfId="0" applyFont="1" applyFill="1" applyBorder="1" applyAlignment="1">
      <alignment horizontal="center" vertical="center"/>
    </xf>
    <xf numFmtId="0" fontId="4" fillId="3" borderId="2" xfId="11" applyFont="1" applyFill="1" applyAlignment="1">
      <alignment vertical="center"/>
    </xf>
    <xf numFmtId="0" fontId="30" fillId="0" borderId="22" xfId="0" applyFont="1" applyBorder="1"/>
    <xf numFmtId="0" fontId="5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1" fontId="14" fillId="0" borderId="18" xfId="0" applyNumberFormat="1" applyFont="1" applyBorder="1"/>
    <xf numFmtId="1" fontId="14" fillId="0" borderId="27" xfId="0" applyNumberFormat="1" applyFont="1" applyBorder="1"/>
    <xf numFmtId="1" fontId="33" fillId="0" borderId="19" xfId="0" applyNumberFormat="1" applyFont="1" applyBorder="1"/>
    <xf numFmtId="0" fontId="8" fillId="22" borderId="15" xfId="0" applyNumberFormat="1" applyFont="1" applyFill="1" applyBorder="1" applyAlignment="1">
      <alignment horizontal="center"/>
    </xf>
    <xf numFmtId="0" fontId="8" fillId="22" borderId="11" xfId="0" applyNumberFormat="1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2" xfId="1" applyFont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0" borderId="5" xfId="0" quotePrefix="1" applyFont="1" applyBorder="1" applyAlignment="1">
      <alignment horizontal="left" vertical="center" wrapText="1"/>
    </xf>
    <xf numFmtId="0" fontId="11" fillId="0" borderId="12" xfId="0" quotePrefix="1" applyFont="1" applyBorder="1" applyAlignment="1">
      <alignment horizontal="left" vertical="center" wrapText="1"/>
    </xf>
    <xf numFmtId="0" fontId="11" fillId="0" borderId="13" xfId="0" quotePrefix="1" applyFont="1" applyBorder="1" applyAlignment="1">
      <alignment horizontal="left" vertical="center" wrapText="1"/>
    </xf>
    <xf numFmtId="0" fontId="11" fillId="0" borderId="11" xfId="0" quotePrefix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20" borderId="18" xfId="0" applyFont="1" applyFill="1" applyBorder="1" applyAlignment="1">
      <alignment horizontal="center" vertical="center"/>
    </xf>
    <xf numFmtId="0" fontId="4" fillId="20" borderId="34" xfId="0" applyFont="1" applyFill="1" applyBorder="1" applyAlignment="1">
      <alignment horizontal="center" vertical="center"/>
    </xf>
    <xf numFmtId="0" fontId="4" fillId="20" borderId="21" xfId="0" applyFont="1" applyFill="1" applyBorder="1" applyAlignment="1">
      <alignment horizontal="center" vertical="center"/>
    </xf>
    <xf numFmtId="0" fontId="4" fillId="20" borderId="27" xfId="0" applyFont="1" applyFill="1" applyBorder="1" applyAlignment="1">
      <alignment horizontal="center" vertical="center"/>
    </xf>
    <xf numFmtId="0" fontId="4" fillId="20" borderId="29" xfId="0" applyFont="1" applyFill="1" applyBorder="1" applyAlignment="1">
      <alignment horizontal="center" vertical="center"/>
    </xf>
    <xf numFmtId="0" fontId="4" fillId="20" borderId="23" xfId="0" applyFont="1" applyFill="1" applyBorder="1" applyAlignment="1">
      <alignment horizontal="center" vertical="center"/>
    </xf>
    <xf numFmtId="0" fontId="4" fillId="20" borderId="19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4" fillId="20" borderId="2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19" borderId="16" xfId="0" applyFont="1" applyFill="1" applyBorder="1" applyAlignment="1">
      <alignment horizontal="center" vertical="center"/>
    </xf>
    <xf numFmtId="0" fontId="3" fillId="19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6" fillId="23" borderId="16" xfId="0" applyFont="1" applyFill="1" applyBorder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0" fontId="6" fillId="23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left" vertical="center"/>
    </xf>
    <xf numFmtId="0" fontId="3" fillId="14" borderId="17" xfId="0" applyFont="1" applyFill="1" applyBorder="1" applyAlignment="1">
      <alignment horizontal="left" vertical="center"/>
    </xf>
    <xf numFmtId="0" fontId="7" fillId="24" borderId="18" xfId="0" applyFont="1" applyFill="1" applyBorder="1" applyAlignment="1">
      <alignment horizontal="center" vertical="center"/>
    </xf>
    <xf numFmtId="0" fontId="7" fillId="24" borderId="34" xfId="0" applyFont="1" applyFill="1" applyBorder="1" applyAlignment="1">
      <alignment horizontal="center" vertical="center"/>
    </xf>
    <xf numFmtId="0" fontId="7" fillId="24" borderId="21" xfId="0" applyFont="1" applyFill="1" applyBorder="1" applyAlignment="1">
      <alignment horizontal="center" vertical="center"/>
    </xf>
    <xf numFmtId="0" fontId="7" fillId="24" borderId="19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center" vertical="center"/>
    </xf>
    <xf numFmtId="0" fontId="7" fillId="24" borderId="22" xfId="0" applyFont="1" applyFill="1" applyBorder="1" applyAlignment="1">
      <alignment horizontal="center" vertical="center"/>
    </xf>
    <xf numFmtId="0" fontId="7" fillId="24" borderId="27" xfId="0" applyFont="1" applyFill="1" applyBorder="1" applyAlignment="1">
      <alignment horizontal="center" vertical="center"/>
    </xf>
    <xf numFmtId="0" fontId="7" fillId="24" borderId="29" xfId="0" applyFont="1" applyFill="1" applyBorder="1" applyAlignment="1">
      <alignment horizontal="center" vertical="center"/>
    </xf>
    <xf numFmtId="0" fontId="7" fillId="24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20" borderId="18" xfId="0" applyFont="1" applyFill="1" applyBorder="1" applyAlignment="1">
      <alignment horizontal="center" vertical="center"/>
    </xf>
    <xf numFmtId="0" fontId="7" fillId="20" borderId="34" xfId="0" applyFont="1" applyFill="1" applyBorder="1" applyAlignment="1">
      <alignment horizontal="center" vertical="center"/>
    </xf>
    <xf numFmtId="0" fontId="7" fillId="20" borderId="21" xfId="0" applyFont="1" applyFill="1" applyBorder="1" applyAlignment="1">
      <alignment horizontal="center" vertical="center"/>
    </xf>
    <xf numFmtId="0" fontId="7" fillId="20" borderId="19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horizontal="center" vertical="center"/>
    </xf>
    <xf numFmtId="0" fontId="7" fillId="20" borderId="22" xfId="0" applyFont="1" applyFill="1" applyBorder="1" applyAlignment="1">
      <alignment horizontal="center" vertical="center"/>
    </xf>
    <xf numFmtId="0" fontId="7" fillId="20" borderId="27" xfId="0" applyFont="1" applyFill="1" applyBorder="1" applyAlignment="1">
      <alignment horizontal="center" vertical="center"/>
    </xf>
    <xf numFmtId="0" fontId="7" fillId="20" borderId="29" xfId="0" applyFont="1" applyFill="1" applyBorder="1" applyAlignment="1">
      <alignment horizontal="center" vertical="center"/>
    </xf>
    <xf numFmtId="0" fontId="7" fillId="20" borderId="2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19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19" borderId="16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0" fontId="6" fillId="0" borderId="17" xfId="1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/>
    </xf>
    <xf numFmtId="0" fontId="6" fillId="3" borderId="16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left" vertical="center" wrapText="1"/>
    </xf>
    <xf numFmtId="0" fontId="6" fillId="3" borderId="20" xfId="1" applyFont="1" applyFill="1" applyBorder="1" applyAlignment="1">
      <alignment horizontal="left" vertical="center" wrapText="1"/>
    </xf>
    <xf numFmtId="0" fontId="6" fillId="3" borderId="17" xfId="1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7" fillId="20" borderId="7" xfId="0" applyFont="1" applyFill="1" applyBorder="1" applyAlignment="1">
      <alignment horizontal="center" vertical="center"/>
    </xf>
    <xf numFmtId="0" fontId="7" fillId="20" borderId="8" xfId="0" applyFont="1" applyFill="1" applyBorder="1" applyAlignment="1">
      <alignment horizontal="center" vertical="center"/>
    </xf>
    <xf numFmtId="0" fontId="7" fillId="2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1" fillId="20" borderId="34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7" xfId="0" applyFont="1" applyFill="1" applyBorder="1" applyAlignment="1">
      <alignment horizontal="center" vertical="center"/>
    </xf>
    <xf numFmtId="0" fontId="31" fillId="20" borderId="29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6" fillId="0" borderId="16" xfId="3" applyFont="1" applyFill="1" applyBorder="1" applyAlignment="1">
      <alignment horizontal="left" vertical="center"/>
    </xf>
    <xf numFmtId="0" fontId="6" fillId="0" borderId="17" xfId="3" applyFont="1" applyFill="1" applyBorder="1" applyAlignment="1">
      <alignment horizontal="left" vertical="center"/>
    </xf>
    <xf numFmtId="0" fontId="3" fillId="0" borderId="16" xfId="6" applyFont="1" applyBorder="1" applyAlignment="1">
      <alignment horizontal="left" vertical="center"/>
    </xf>
    <xf numFmtId="0" fontId="3" fillId="0" borderId="17" xfId="6" applyFont="1" applyBorder="1" applyAlignment="1">
      <alignment horizontal="left" vertical="center"/>
    </xf>
    <xf numFmtId="0" fontId="6" fillId="0" borderId="16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left" vertical="center" wrapText="1"/>
    </xf>
    <xf numFmtId="0" fontId="6" fillId="0" borderId="16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6" fillId="0" borderId="16" xfId="3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0" fontId="6" fillId="0" borderId="17" xfId="3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6" fillId="0" borderId="20" xfId="3" applyFont="1" applyBorder="1" applyAlignment="1">
      <alignment horizontal="left" vertical="center" wrapText="1"/>
    </xf>
    <xf numFmtId="164" fontId="6" fillId="0" borderId="16" xfId="0" applyNumberFormat="1" applyFont="1" applyFill="1" applyBorder="1" applyAlignment="1">
      <alignment horizontal="left" vertical="center" wrapText="1"/>
    </xf>
    <xf numFmtId="164" fontId="6" fillId="0" borderId="17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7" fillId="15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7" fillId="15" borderId="6" xfId="0" applyNumberFormat="1" applyFont="1" applyFill="1" applyBorder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left" vertical="center"/>
    </xf>
    <xf numFmtId="0" fontId="6" fillId="3" borderId="17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7" fillId="3" borderId="1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3" borderId="6" xfId="11" applyFont="1" applyFill="1" applyBorder="1" applyAlignment="1">
      <alignment horizontal="center" vertical="center"/>
    </xf>
    <xf numFmtId="0" fontId="4" fillId="3" borderId="6" xfId="11" applyFont="1" applyFill="1" applyBorder="1" applyAlignment="1">
      <alignment horizontal="center" vertical="center" wrapText="1"/>
    </xf>
    <xf numFmtId="0" fontId="4" fillId="3" borderId="6" xfId="7" applyFont="1" applyFill="1" applyBorder="1" applyAlignment="1">
      <alignment horizontal="center" vertical="center"/>
    </xf>
    <xf numFmtId="0" fontId="6" fillId="3" borderId="16" xfId="11" applyFont="1" applyFill="1" applyBorder="1" applyAlignment="1">
      <alignment horizontal="center" vertical="center"/>
    </xf>
    <xf numFmtId="0" fontId="6" fillId="3" borderId="17" xfId="11" applyFont="1" applyFill="1" applyBorder="1" applyAlignment="1">
      <alignment horizontal="center" vertical="center"/>
    </xf>
    <xf numFmtId="0" fontId="6" fillId="3" borderId="16" xfId="11" applyFont="1" applyFill="1" applyBorder="1" applyAlignment="1">
      <alignment horizontal="left" vertical="center" wrapText="1"/>
    </xf>
    <xf numFmtId="0" fontId="6" fillId="3" borderId="17" xfId="11" applyFont="1" applyFill="1" applyBorder="1" applyAlignment="1">
      <alignment horizontal="left" vertical="center" wrapText="1"/>
    </xf>
    <xf numFmtId="0" fontId="6" fillId="3" borderId="6" xfId="11" applyFont="1" applyFill="1" applyBorder="1" applyAlignment="1">
      <alignment horizontal="center" vertical="center"/>
    </xf>
    <xf numFmtId="0" fontId="6" fillId="3" borderId="20" xfId="11" applyFont="1" applyFill="1" applyBorder="1" applyAlignment="1">
      <alignment horizontal="center" vertical="center"/>
    </xf>
    <xf numFmtId="0" fontId="6" fillId="3" borderId="20" xfId="11" applyFont="1" applyFill="1" applyBorder="1" applyAlignment="1">
      <alignment horizontal="left" vertical="center" wrapText="1"/>
    </xf>
    <xf numFmtId="0" fontId="6" fillId="3" borderId="6" xfId="11" applyFont="1" applyFill="1" applyBorder="1" applyAlignment="1">
      <alignment horizontal="center" vertical="center" wrapText="1"/>
    </xf>
    <xf numFmtId="0" fontId="6" fillId="3" borderId="6" xfId="11" applyFont="1" applyFill="1" applyBorder="1" applyAlignment="1">
      <alignment horizontal="left" vertical="center" wrapText="1"/>
    </xf>
    <xf numFmtId="0" fontId="7" fillId="3" borderId="6" xfId="11" applyFont="1" applyFill="1" applyBorder="1" applyAlignment="1">
      <alignment horizontal="center" vertical="center"/>
    </xf>
    <xf numFmtId="0" fontId="6" fillId="3" borderId="16" xfId="8" applyFont="1" applyFill="1" applyBorder="1" applyAlignment="1">
      <alignment horizontal="center" vertical="center"/>
    </xf>
    <xf numFmtId="0" fontId="6" fillId="3" borderId="17" xfId="8" applyFont="1" applyFill="1" applyBorder="1" applyAlignment="1">
      <alignment horizontal="center" vertical="center"/>
    </xf>
    <xf numFmtId="0" fontId="6" fillId="3" borderId="16" xfId="8" applyFont="1" applyFill="1" applyBorder="1" applyAlignment="1">
      <alignment horizontal="left" vertical="center" wrapText="1"/>
    </xf>
    <xf numFmtId="0" fontId="6" fillId="3" borderId="17" xfId="8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26" fillId="18" borderId="6" xfId="0" applyFont="1" applyFill="1" applyBorder="1" applyAlignment="1">
      <alignment horizontal="center" vertical="center" wrapText="1"/>
    </xf>
    <xf numFmtId="0" fontId="26" fillId="18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26" fillId="17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</cellXfs>
  <cellStyles count="14">
    <cellStyle name="Excel Built-in Comma [0] 1" xfId="2"/>
    <cellStyle name="Normal" xfId="0" builtinId="0"/>
    <cellStyle name="Normal 2" xfId="3"/>
    <cellStyle name="Normal 2 2" xfId="1"/>
    <cellStyle name="Normal 2_Usulan SK Mengajar Ganjil DIV Sarjana Terapan - Profesi" xfId="12"/>
    <cellStyle name="Normal 3" xfId="13"/>
    <cellStyle name="Normal 3 2 4" xfId="11"/>
    <cellStyle name="Normal 4" xfId="6"/>
    <cellStyle name="Normal 4 2" xfId="7"/>
    <cellStyle name="Normal 4 2 2" xfId="9"/>
    <cellStyle name="Normal 5" xfId="5"/>
    <cellStyle name="Normal 5 2 4" xfId="8"/>
    <cellStyle name="Normal 6" xfId="4"/>
    <cellStyle name="Normal 6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MONITORING PENGGUNAAN</a:t>
            </a:r>
            <a:r>
              <a:rPr lang="en-US" b="1" baseline="0">
                <a:latin typeface="Arial Narrow" panose="020B0606020202030204" pitchFamily="34" charset="0"/>
              </a:rPr>
              <a:t> SOLLETA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POLTEKKES KEMENKES SURAKARTA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SEMESTER GENAP TAHUN AKADEMIK 2021/2022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TRIWULAN I (JANUARI S/D MARET) TAHUN 2022</a:t>
            </a:r>
            <a:endParaRPr lang="en-US" b="1"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REKAP!$J$8:$J$25</c:f>
              <c:strCache>
                <c:ptCount val="18"/>
                <c:pt idx="0">
                  <c:v>D-III KEP</c:v>
                </c:pt>
                <c:pt idx="1">
                  <c:v>D-IV KEP</c:v>
                </c:pt>
                <c:pt idx="2">
                  <c:v>D-III TW</c:v>
                </c:pt>
                <c:pt idx="3">
                  <c:v>D-IV TW</c:v>
                </c:pt>
                <c:pt idx="4">
                  <c:v>D-III AKP</c:v>
                </c:pt>
                <c:pt idx="5">
                  <c:v>D-IV AKP</c:v>
                </c:pt>
                <c:pt idx="6">
                  <c:v>D-III FT</c:v>
                </c:pt>
                <c:pt idx="7">
                  <c:v>D-IV FT</c:v>
                </c:pt>
                <c:pt idx="8">
                  <c:v>D-III OT</c:v>
                </c:pt>
                <c:pt idx="9">
                  <c:v>D-IV OT</c:v>
                </c:pt>
                <c:pt idx="10">
                  <c:v>D-III OP</c:v>
                </c:pt>
                <c:pt idx="11">
                  <c:v>D-IV OP</c:v>
                </c:pt>
                <c:pt idx="12">
                  <c:v>D-III KEB</c:v>
                </c:pt>
                <c:pt idx="13">
                  <c:v>D-IV KEB REG</c:v>
                </c:pt>
                <c:pt idx="14">
                  <c:v>D-IV KEB AJ</c:v>
                </c:pt>
                <c:pt idx="15">
                  <c:v>D-III ANAF</c:v>
                </c:pt>
                <c:pt idx="16">
                  <c:v>D-III FARM</c:v>
                </c:pt>
                <c:pt idx="17">
                  <c:v>D-III JAMU</c:v>
                </c:pt>
              </c:strCache>
            </c:strRef>
          </c:cat>
          <c:val>
            <c:numRef>
              <c:f>REKAP!$K$8:$K$25</c:f>
              <c:numCache>
                <c:formatCode>General</c:formatCode>
                <c:ptCount val="18"/>
                <c:pt idx="0">
                  <c:v>94</c:v>
                </c:pt>
                <c:pt idx="1">
                  <c:v>100</c:v>
                </c:pt>
                <c:pt idx="2">
                  <c:v>94</c:v>
                </c:pt>
                <c:pt idx="3">
                  <c:v>63</c:v>
                </c:pt>
                <c:pt idx="4">
                  <c:v>89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87</c:v>
                </c:pt>
                <c:pt idx="9">
                  <c:v>65</c:v>
                </c:pt>
                <c:pt idx="10">
                  <c:v>50</c:v>
                </c:pt>
                <c:pt idx="11">
                  <c:v>60</c:v>
                </c:pt>
                <c:pt idx="12">
                  <c:v>53</c:v>
                </c:pt>
                <c:pt idx="13">
                  <c:v>75</c:v>
                </c:pt>
                <c:pt idx="14">
                  <c:v>43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D-486C-A2DA-809E4738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339353312"/>
        <c:axId val="339353640"/>
        <c:axId val="0"/>
      </c:bar3DChart>
      <c:catAx>
        <c:axId val="33935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353640"/>
        <c:crosses val="autoZero"/>
        <c:auto val="1"/>
        <c:lblAlgn val="ctr"/>
        <c:lblOffset val="100"/>
        <c:noMultiLvlLbl val="0"/>
      </c:catAx>
      <c:valAx>
        <c:axId val="33935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Persentase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353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32</xdr:row>
      <xdr:rowOff>120650</xdr:rowOff>
    </xdr:from>
    <xdr:to>
      <xdr:col>7</xdr:col>
      <xdr:colOff>304800</xdr:colOff>
      <xdr:row>53</xdr:row>
      <xdr:rowOff>149224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505E61-A465-45DB-938D-C8DCB55D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6"/>
  <sheetViews>
    <sheetView tabSelected="1" topLeftCell="A45" zoomScale="90" zoomScaleNormal="90" workbookViewId="0">
      <selection activeCell="J52" sqref="J52"/>
    </sheetView>
  </sheetViews>
  <sheetFormatPr defaultRowHeight="14.25" x14ac:dyDescent="0.2"/>
  <cols>
    <col min="1" max="1" width="5.5" style="1" customWidth="1"/>
    <col min="2" max="2" width="26.5" style="1" customWidth="1"/>
    <col min="3" max="4" width="12.375" style="1" customWidth="1"/>
    <col min="5" max="5" width="11.125" style="1" bestFit="1" customWidth="1"/>
    <col min="6" max="6" width="11.125" style="1" customWidth="1"/>
    <col min="7" max="8" width="5.75" style="1" customWidth="1"/>
    <col min="9" max="9" width="8" style="1" customWidth="1"/>
    <col min="10" max="10" width="10.875" style="1" bestFit="1" customWidth="1"/>
    <col min="11" max="16384" width="9" style="1"/>
  </cols>
  <sheetData>
    <row r="1" spans="1:11" ht="17.25" x14ac:dyDescent="0.3">
      <c r="A1" s="455" t="s">
        <v>477</v>
      </c>
      <c r="B1" s="455"/>
      <c r="C1" s="455"/>
      <c r="D1" s="455"/>
      <c r="E1" s="455"/>
      <c r="F1" s="455"/>
      <c r="G1" s="455"/>
      <c r="H1" s="455"/>
    </row>
    <row r="2" spans="1:11" ht="17.25" x14ac:dyDescent="0.2">
      <c r="A2" s="456" t="s">
        <v>519</v>
      </c>
      <c r="B2" s="456"/>
      <c r="C2" s="456"/>
      <c r="D2" s="456"/>
      <c r="E2" s="456"/>
      <c r="F2" s="456"/>
      <c r="G2" s="456"/>
      <c r="H2" s="456"/>
    </row>
    <row r="3" spans="1:11" ht="17.25" x14ac:dyDescent="0.2">
      <c r="A3" s="456" t="s">
        <v>563</v>
      </c>
      <c r="B3" s="456"/>
      <c r="C3" s="456"/>
      <c r="D3" s="456"/>
      <c r="E3" s="456"/>
      <c r="F3" s="456"/>
      <c r="G3" s="456"/>
      <c r="H3" s="456"/>
    </row>
    <row r="4" spans="1:11" ht="17.25" x14ac:dyDescent="0.2">
      <c r="A4" s="456" t="s">
        <v>1204</v>
      </c>
      <c r="B4" s="456"/>
      <c r="C4" s="456"/>
      <c r="D4" s="456"/>
      <c r="E4" s="456"/>
      <c r="F4" s="456"/>
      <c r="G4" s="456"/>
      <c r="H4" s="456"/>
    </row>
    <row r="5" spans="1:11" ht="16.5" x14ac:dyDescent="0.3">
      <c r="A5" s="5"/>
      <c r="B5" s="5"/>
      <c r="C5" s="5"/>
      <c r="D5" s="5"/>
      <c r="E5" s="5"/>
      <c r="F5" s="5"/>
      <c r="G5" s="5"/>
      <c r="H5" s="5"/>
    </row>
    <row r="6" spans="1:11" ht="17.25" customHeight="1" thickBot="1" x14ac:dyDescent="0.25">
      <c r="A6" s="454" t="s">
        <v>0</v>
      </c>
      <c r="B6" s="454" t="s">
        <v>478</v>
      </c>
      <c r="C6" s="457" t="s">
        <v>1205</v>
      </c>
      <c r="D6" s="457" t="s">
        <v>1420</v>
      </c>
      <c r="E6" s="467" t="s">
        <v>1422</v>
      </c>
      <c r="F6" s="454" t="s">
        <v>479</v>
      </c>
      <c r="G6" s="454" t="s">
        <v>480</v>
      </c>
      <c r="H6" s="454"/>
    </row>
    <row r="7" spans="1:11" ht="17.25" thickBot="1" x14ac:dyDescent="0.25">
      <c r="A7" s="454"/>
      <c r="B7" s="454"/>
      <c r="C7" s="458"/>
      <c r="D7" s="459"/>
      <c r="E7" s="467"/>
      <c r="F7" s="454"/>
      <c r="G7" s="468"/>
      <c r="H7" s="468"/>
      <c r="J7" s="452" t="s">
        <v>481</v>
      </c>
      <c r="K7" s="453"/>
    </row>
    <row r="8" spans="1:11" ht="16.5" x14ac:dyDescent="0.3">
      <c r="A8" s="7">
        <v>1</v>
      </c>
      <c r="B8" s="418" t="s">
        <v>482</v>
      </c>
      <c r="C8" s="419">
        <v>6</v>
      </c>
      <c r="D8" s="419">
        <f>24-C8</f>
        <v>18</v>
      </c>
      <c r="E8" s="419">
        <f t="shared" ref="E8:E15" si="0">D8-F8</f>
        <v>17</v>
      </c>
      <c r="F8" s="446">
        <v>1</v>
      </c>
      <c r="G8" s="447">
        <f>E8/D8*100</f>
        <v>94.444444444444443</v>
      </c>
      <c r="H8" s="8" t="s">
        <v>483</v>
      </c>
      <c r="I8" s="9"/>
      <c r="J8" s="10" t="s">
        <v>484</v>
      </c>
      <c r="K8" s="450">
        <v>94</v>
      </c>
    </row>
    <row r="9" spans="1:11" ht="16.5" x14ac:dyDescent="0.3">
      <c r="A9" s="7">
        <v>2</v>
      </c>
      <c r="B9" s="418" t="s">
        <v>485</v>
      </c>
      <c r="C9" s="419">
        <v>10</v>
      </c>
      <c r="D9" s="419">
        <f>26-C9</f>
        <v>16</v>
      </c>
      <c r="E9" s="419">
        <f t="shared" si="0"/>
        <v>16</v>
      </c>
      <c r="F9" s="446">
        <v>0</v>
      </c>
      <c r="G9" s="11">
        <f>E9/D9*100</f>
        <v>100</v>
      </c>
      <c r="H9" s="12" t="s">
        <v>483</v>
      </c>
      <c r="I9" s="9"/>
      <c r="J9" s="13" t="s">
        <v>486</v>
      </c>
      <c r="K9" s="450">
        <v>100</v>
      </c>
    </row>
    <row r="10" spans="1:11" ht="16.5" x14ac:dyDescent="0.3">
      <c r="A10" s="7">
        <v>3</v>
      </c>
      <c r="B10" s="418" t="s">
        <v>487</v>
      </c>
      <c r="C10" s="27">
        <v>4</v>
      </c>
      <c r="D10" s="27">
        <f>21-C10</f>
        <v>17</v>
      </c>
      <c r="E10" s="362">
        <f t="shared" si="0"/>
        <v>16</v>
      </c>
      <c r="F10" s="445">
        <v>1</v>
      </c>
      <c r="G10" s="11">
        <f>E10/D10*100</f>
        <v>94.117647058823522</v>
      </c>
      <c r="H10" s="12" t="s">
        <v>483</v>
      </c>
      <c r="I10" s="9"/>
      <c r="J10" s="13" t="s">
        <v>488</v>
      </c>
      <c r="K10" s="450">
        <v>94</v>
      </c>
    </row>
    <row r="11" spans="1:11" ht="16.5" x14ac:dyDescent="0.3">
      <c r="A11" s="7">
        <v>4</v>
      </c>
      <c r="B11" s="418" t="s">
        <v>489</v>
      </c>
      <c r="C11" s="27">
        <v>3</v>
      </c>
      <c r="D11" s="27">
        <f>27-C11</f>
        <v>24</v>
      </c>
      <c r="E11" s="362">
        <f t="shared" si="0"/>
        <v>15</v>
      </c>
      <c r="F11" s="445">
        <v>9</v>
      </c>
      <c r="G11" s="11">
        <f t="shared" ref="G11:G25" si="1">E11/D11*100</f>
        <v>62.5</v>
      </c>
      <c r="H11" s="12" t="s">
        <v>483</v>
      </c>
      <c r="I11" s="9"/>
      <c r="J11" s="13" t="s">
        <v>490</v>
      </c>
      <c r="K11" s="450">
        <v>63</v>
      </c>
    </row>
    <row r="12" spans="1:11" ht="16.5" x14ac:dyDescent="0.3">
      <c r="A12" s="7">
        <v>5</v>
      </c>
      <c r="B12" s="418" t="s">
        <v>825</v>
      </c>
      <c r="C12" s="27">
        <v>3</v>
      </c>
      <c r="D12" s="27">
        <f>22-C12</f>
        <v>19</v>
      </c>
      <c r="E12" s="436">
        <f t="shared" si="0"/>
        <v>17</v>
      </c>
      <c r="F12" s="445">
        <v>2</v>
      </c>
      <c r="G12" s="11">
        <f>E12/D12*100</f>
        <v>89.473684210526315</v>
      </c>
      <c r="H12" s="12" t="s">
        <v>483</v>
      </c>
      <c r="I12" s="9"/>
      <c r="J12" s="13" t="s">
        <v>491</v>
      </c>
      <c r="K12" s="450">
        <v>89</v>
      </c>
    </row>
    <row r="13" spans="1:11" ht="16.5" x14ac:dyDescent="0.3">
      <c r="A13" s="7">
        <v>6</v>
      </c>
      <c r="B13" s="418" t="s">
        <v>826</v>
      </c>
      <c r="C13" s="419">
        <v>1</v>
      </c>
      <c r="D13" s="419">
        <f>23-C13</f>
        <v>22</v>
      </c>
      <c r="E13" s="419">
        <f t="shared" si="0"/>
        <v>22</v>
      </c>
      <c r="F13" s="446">
        <v>0</v>
      </c>
      <c r="G13" s="11">
        <f t="shared" si="1"/>
        <v>100</v>
      </c>
      <c r="H13" s="12" t="s">
        <v>483</v>
      </c>
      <c r="I13" s="9"/>
      <c r="J13" s="13" t="s">
        <v>492</v>
      </c>
      <c r="K13" s="450">
        <v>100</v>
      </c>
    </row>
    <row r="14" spans="1:11" ht="16.5" x14ac:dyDescent="0.3">
      <c r="A14" s="7">
        <v>7</v>
      </c>
      <c r="B14" s="418" t="s">
        <v>493</v>
      </c>
      <c r="C14" s="419">
        <v>2</v>
      </c>
      <c r="D14" s="419">
        <f>18-C14</f>
        <v>16</v>
      </c>
      <c r="E14" s="419">
        <f t="shared" si="0"/>
        <v>16</v>
      </c>
      <c r="F14" s="446">
        <v>0</v>
      </c>
      <c r="G14" s="428">
        <f t="shared" si="1"/>
        <v>100</v>
      </c>
      <c r="H14" s="12" t="s">
        <v>483</v>
      </c>
      <c r="I14" s="9"/>
      <c r="J14" s="13" t="s">
        <v>494</v>
      </c>
      <c r="K14" s="450">
        <v>100</v>
      </c>
    </row>
    <row r="15" spans="1:11" ht="16.5" x14ac:dyDescent="0.3">
      <c r="A15" s="7">
        <v>8</v>
      </c>
      <c r="B15" s="418" t="s">
        <v>495</v>
      </c>
      <c r="C15" s="419">
        <v>2</v>
      </c>
      <c r="D15" s="419">
        <f>28-C15</f>
        <v>26</v>
      </c>
      <c r="E15" s="419">
        <f t="shared" si="0"/>
        <v>26</v>
      </c>
      <c r="F15" s="446">
        <v>0</v>
      </c>
      <c r="G15" s="449">
        <f t="shared" si="1"/>
        <v>100</v>
      </c>
      <c r="H15" s="12" t="s">
        <v>483</v>
      </c>
      <c r="I15" s="9"/>
      <c r="J15" s="13" t="s">
        <v>496</v>
      </c>
      <c r="K15" s="450">
        <v>100</v>
      </c>
    </row>
    <row r="16" spans="1:11" ht="16.5" x14ac:dyDescent="0.3">
      <c r="A16" s="7">
        <v>9</v>
      </c>
      <c r="B16" s="418" t="s">
        <v>501</v>
      </c>
      <c r="C16" s="27">
        <v>6</v>
      </c>
      <c r="D16" s="27">
        <f>21-C16</f>
        <v>15</v>
      </c>
      <c r="E16" s="362">
        <f t="shared" ref="E16:E25" si="2">D16-F16</f>
        <v>13</v>
      </c>
      <c r="F16" s="445">
        <v>2</v>
      </c>
      <c r="G16" s="11">
        <f t="shared" si="1"/>
        <v>86.666666666666671</v>
      </c>
      <c r="H16" s="12" t="s">
        <v>483</v>
      </c>
      <c r="I16" s="9"/>
      <c r="J16" s="33" t="s">
        <v>1435</v>
      </c>
      <c r="K16" s="450">
        <v>87</v>
      </c>
    </row>
    <row r="17" spans="1:11" ht="16.5" x14ac:dyDescent="0.3">
      <c r="A17" s="7">
        <v>10</v>
      </c>
      <c r="B17" s="418" t="s">
        <v>514</v>
      </c>
      <c r="C17" s="419">
        <v>5</v>
      </c>
      <c r="D17" s="419">
        <f>31-C17</f>
        <v>26</v>
      </c>
      <c r="E17" s="419">
        <f t="shared" si="2"/>
        <v>17</v>
      </c>
      <c r="F17" s="446">
        <v>9</v>
      </c>
      <c r="G17" s="428">
        <f t="shared" si="1"/>
        <v>65.384615384615387</v>
      </c>
      <c r="H17" s="12" t="s">
        <v>483</v>
      </c>
      <c r="I17" s="9"/>
      <c r="J17" s="33" t="s">
        <v>1436</v>
      </c>
      <c r="K17" s="450">
        <v>65</v>
      </c>
    </row>
    <row r="18" spans="1:11" ht="16.5" x14ac:dyDescent="0.3">
      <c r="A18" s="7">
        <v>11</v>
      </c>
      <c r="B18" s="418" t="s">
        <v>497</v>
      </c>
      <c r="C18" s="419">
        <v>0</v>
      </c>
      <c r="D18" s="419">
        <f>16-C18</f>
        <v>16</v>
      </c>
      <c r="E18" s="419">
        <f t="shared" si="2"/>
        <v>8</v>
      </c>
      <c r="F18" s="446">
        <v>8</v>
      </c>
      <c r="G18" s="428">
        <f t="shared" si="1"/>
        <v>50</v>
      </c>
      <c r="H18" s="444" t="s">
        <v>483</v>
      </c>
      <c r="I18" s="9"/>
      <c r="J18" s="33" t="s">
        <v>498</v>
      </c>
      <c r="K18" s="450">
        <v>50</v>
      </c>
    </row>
    <row r="19" spans="1:11" ht="16.5" x14ac:dyDescent="0.3">
      <c r="A19" s="7">
        <v>12</v>
      </c>
      <c r="B19" s="418" t="s">
        <v>499</v>
      </c>
      <c r="C19" s="419">
        <v>2</v>
      </c>
      <c r="D19" s="419">
        <f>22-C19</f>
        <v>20</v>
      </c>
      <c r="E19" s="419">
        <f t="shared" si="2"/>
        <v>12</v>
      </c>
      <c r="F19" s="446">
        <v>8</v>
      </c>
      <c r="G19" s="428">
        <f t="shared" si="1"/>
        <v>60</v>
      </c>
      <c r="H19" s="444" t="s">
        <v>483</v>
      </c>
      <c r="I19" s="9"/>
      <c r="J19" s="33" t="s">
        <v>500</v>
      </c>
      <c r="K19" s="450">
        <v>60</v>
      </c>
    </row>
    <row r="20" spans="1:11" ht="16.5" x14ac:dyDescent="0.3">
      <c r="A20" s="7">
        <v>13</v>
      </c>
      <c r="B20" s="418" t="s">
        <v>502</v>
      </c>
      <c r="C20" s="419">
        <v>3</v>
      </c>
      <c r="D20" s="419">
        <f>18-C20</f>
        <v>15</v>
      </c>
      <c r="E20" s="419">
        <f t="shared" si="2"/>
        <v>8</v>
      </c>
      <c r="F20" s="446">
        <v>7</v>
      </c>
      <c r="G20" s="11">
        <f t="shared" si="1"/>
        <v>53.333333333333336</v>
      </c>
      <c r="H20" s="12" t="s">
        <v>483</v>
      </c>
      <c r="I20" s="9"/>
      <c r="J20" s="13" t="s">
        <v>503</v>
      </c>
      <c r="K20" s="450">
        <v>53</v>
      </c>
    </row>
    <row r="21" spans="1:11" ht="16.5" x14ac:dyDescent="0.3">
      <c r="A21" s="7">
        <v>14</v>
      </c>
      <c r="B21" s="418" t="s">
        <v>515</v>
      </c>
      <c r="C21" s="419">
        <v>2</v>
      </c>
      <c r="D21" s="419">
        <f>30-C21</f>
        <v>28</v>
      </c>
      <c r="E21" s="419">
        <f t="shared" si="2"/>
        <v>21</v>
      </c>
      <c r="F21" s="446">
        <v>7</v>
      </c>
      <c r="G21" s="428">
        <f t="shared" si="1"/>
        <v>75</v>
      </c>
      <c r="H21" s="12" t="s">
        <v>483</v>
      </c>
      <c r="I21" s="9"/>
      <c r="J21" s="33" t="s">
        <v>517</v>
      </c>
      <c r="K21" s="450">
        <v>75</v>
      </c>
    </row>
    <row r="22" spans="1:11" ht="16.5" x14ac:dyDescent="0.3">
      <c r="A22" s="7">
        <v>15</v>
      </c>
      <c r="B22" s="418" t="s">
        <v>516</v>
      </c>
      <c r="C22" s="419">
        <v>1</v>
      </c>
      <c r="D22" s="419">
        <f>8-C22</f>
        <v>7</v>
      </c>
      <c r="E22" s="419">
        <f t="shared" si="2"/>
        <v>3</v>
      </c>
      <c r="F22" s="446">
        <v>4</v>
      </c>
      <c r="G22" s="11">
        <f t="shared" si="1"/>
        <v>42.857142857142854</v>
      </c>
      <c r="H22" s="12" t="s">
        <v>483</v>
      </c>
      <c r="I22" s="9"/>
      <c r="J22" s="33" t="s">
        <v>518</v>
      </c>
      <c r="K22" s="450">
        <v>43</v>
      </c>
    </row>
    <row r="23" spans="1:11" ht="16.5" x14ac:dyDescent="0.3">
      <c r="A23" s="7">
        <v>16</v>
      </c>
      <c r="B23" s="418" t="s">
        <v>504</v>
      </c>
      <c r="C23" s="419">
        <v>2</v>
      </c>
      <c r="D23" s="419">
        <f>20-C23</f>
        <v>18</v>
      </c>
      <c r="E23" s="419">
        <f t="shared" si="2"/>
        <v>18</v>
      </c>
      <c r="F23" s="446">
        <v>0</v>
      </c>
      <c r="G23" s="11">
        <f t="shared" si="1"/>
        <v>100</v>
      </c>
      <c r="H23" s="12" t="s">
        <v>483</v>
      </c>
      <c r="I23" s="9"/>
      <c r="J23" s="13" t="s">
        <v>505</v>
      </c>
      <c r="K23" s="450">
        <v>100</v>
      </c>
    </row>
    <row r="24" spans="1:11" ht="16.5" x14ac:dyDescent="0.3">
      <c r="A24" s="7">
        <v>17</v>
      </c>
      <c r="B24" s="418" t="s">
        <v>506</v>
      </c>
      <c r="C24" s="419">
        <v>2</v>
      </c>
      <c r="D24" s="419">
        <f>19-C24</f>
        <v>17</v>
      </c>
      <c r="E24" s="419">
        <f t="shared" si="2"/>
        <v>17</v>
      </c>
      <c r="F24" s="446">
        <v>0</v>
      </c>
      <c r="G24" s="11">
        <f t="shared" si="1"/>
        <v>100</v>
      </c>
      <c r="H24" s="12" t="s">
        <v>483</v>
      </c>
      <c r="J24" s="13" t="s">
        <v>507</v>
      </c>
      <c r="K24" s="450">
        <v>100</v>
      </c>
    </row>
    <row r="25" spans="1:11" ht="17.25" thickBot="1" x14ac:dyDescent="0.35">
      <c r="A25" s="7">
        <v>18</v>
      </c>
      <c r="B25" s="418" t="s">
        <v>508</v>
      </c>
      <c r="C25" s="419">
        <v>2</v>
      </c>
      <c r="D25" s="419">
        <f>21-C25</f>
        <v>19</v>
      </c>
      <c r="E25" s="419">
        <f t="shared" si="2"/>
        <v>19</v>
      </c>
      <c r="F25" s="446">
        <v>0</v>
      </c>
      <c r="G25" s="448">
        <f t="shared" si="1"/>
        <v>100</v>
      </c>
      <c r="H25" s="14" t="s">
        <v>483</v>
      </c>
      <c r="J25" s="15" t="s">
        <v>508</v>
      </c>
      <c r="K25" s="451">
        <v>100</v>
      </c>
    </row>
    <row r="26" spans="1:11" ht="16.5" x14ac:dyDescent="0.3">
      <c r="A26" s="454" t="s">
        <v>1429</v>
      </c>
      <c r="B26" s="454"/>
      <c r="C26" s="234">
        <f>SUM(C8:C25)</f>
        <v>56</v>
      </c>
      <c r="D26" s="358">
        <f>SUM(D8:D25)</f>
        <v>339</v>
      </c>
      <c r="E26" s="6">
        <f>SUM(E8:E25)</f>
        <v>281</v>
      </c>
      <c r="F26" s="6">
        <f>SUM(F8:F25)</f>
        <v>58</v>
      </c>
      <c r="G26" s="5"/>
      <c r="H26" s="5"/>
    </row>
    <row r="27" spans="1:11" ht="16.5" x14ac:dyDescent="0.3">
      <c r="A27" s="5"/>
      <c r="B27" s="5"/>
      <c r="C27" s="5"/>
      <c r="D27" s="5"/>
      <c r="E27" s="5"/>
      <c r="F27" s="5"/>
      <c r="G27" s="5"/>
      <c r="H27" s="5"/>
    </row>
    <row r="28" spans="1:11" ht="17.25" thickBot="1" x14ac:dyDescent="0.35">
      <c r="B28" s="16" t="s">
        <v>509</v>
      </c>
      <c r="C28" s="17"/>
      <c r="D28" s="17"/>
      <c r="E28" s="5"/>
      <c r="F28" s="5"/>
      <c r="G28" s="5"/>
      <c r="H28" s="5"/>
    </row>
    <row r="29" spans="1:11" ht="16.5" x14ac:dyDescent="0.3">
      <c r="A29" s="25"/>
      <c r="B29" s="359" t="s">
        <v>510</v>
      </c>
      <c r="C29" s="460" t="s">
        <v>1422</v>
      </c>
      <c r="D29" s="460"/>
      <c r="E29" s="18" t="s">
        <v>511</v>
      </c>
      <c r="F29" s="19"/>
      <c r="G29" s="5"/>
      <c r="H29" s="5"/>
    </row>
    <row r="30" spans="1:11" ht="16.5" x14ac:dyDescent="0.3">
      <c r="A30" s="21"/>
      <c r="B30" s="20"/>
      <c r="C30" s="469" t="s">
        <v>1420</v>
      </c>
      <c r="D30" s="469"/>
      <c r="E30" s="22"/>
      <c r="F30" s="19"/>
      <c r="G30" s="5"/>
      <c r="H30" s="5"/>
    </row>
    <row r="31" spans="1:11" ht="17.25" thickBot="1" x14ac:dyDescent="0.35">
      <c r="A31" s="21"/>
      <c r="B31" s="433" t="s">
        <v>512</v>
      </c>
      <c r="C31" s="23">
        <f>E26/D26*100</f>
        <v>82.890855457227147</v>
      </c>
      <c r="D31" s="432" t="s">
        <v>483</v>
      </c>
      <c r="E31" s="24"/>
      <c r="F31" s="19"/>
      <c r="G31" s="5"/>
      <c r="H31" s="5"/>
    </row>
    <row r="33" ht="15" customHeight="1" x14ac:dyDescent="0.2"/>
    <row r="56" spans="1:8" ht="15.75" thickBot="1" x14ac:dyDescent="0.3">
      <c r="B56" s="34" t="s">
        <v>513</v>
      </c>
      <c r="C56" s="34"/>
      <c r="D56" s="34"/>
      <c r="E56" s="34"/>
      <c r="F56" s="34"/>
      <c r="G56" s="34"/>
    </row>
    <row r="57" spans="1:8" ht="47.25" customHeight="1" x14ac:dyDescent="0.2">
      <c r="B57" s="461" t="s">
        <v>827</v>
      </c>
      <c r="C57" s="462"/>
      <c r="D57" s="462"/>
      <c r="E57" s="462"/>
      <c r="F57" s="462"/>
      <c r="G57" s="463"/>
    </row>
    <row r="58" spans="1:8" ht="47.25" customHeight="1" thickBot="1" x14ac:dyDescent="0.25">
      <c r="B58" s="464"/>
      <c r="C58" s="465"/>
      <c r="D58" s="465"/>
      <c r="E58" s="465"/>
      <c r="F58" s="465"/>
      <c r="G58" s="466"/>
    </row>
    <row r="59" spans="1:8" ht="15" customHeight="1" x14ac:dyDescent="0.2">
      <c r="A59" s="25"/>
    </row>
    <row r="60" spans="1:8" x14ac:dyDescent="0.2">
      <c r="A60" s="25"/>
    </row>
    <row r="61" spans="1:8" x14ac:dyDescent="0.2">
      <c r="A61" s="25"/>
      <c r="B61" s="26"/>
      <c r="C61" s="26"/>
      <c r="D61" s="26"/>
      <c r="E61" s="26"/>
      <c r="F61" s="26"/>
      <c r="G61" s="26"/>
      <c r="H61" s="26"/>
    </row>
    <row r="62" spans="1:8" x14ac:dyDescent="0.2">
      <c r="A62" s="25"/>
      <c r="B62" s="26"/>
      <c r="C62" s="26"/>
      <c r="D62" s="26"/>
      <c r="E62" s="26"/>
      <c r="F62" s="26"/>
      <c r="G62" s="26"/>
      <c r="H62" s="26"/>
    </row>
    <row r="63" spans="1:8" x14ac:dyDescent="0.2">
      <c r="A63" s="25"/>
      <c r="B63" s="26"/>
      <c r="C63" s="26"/>
      <c r="D63" s="26"/>
      <c r="E63" s="26"/>
      <c r="F63" s="26"/>
      <c r="G63" s="26"/>
      <c r="H63" s="26"/>
    </row>
    <row r="64" spans="1:8" x14ac:dyDescent="0.2">
      <c r="A64" s="25"/>
      <c r="B64" s="26"/>
      <c r="C64" s="26"/>
      <c r="D64" s="26"/>
      <c r="E64" s="26"/>
      <c r="F64" s="26"/>
      <c r="G64" s="26"/>
      <c r="H64" s="26"/>
    </row>
    <row r="65" spans="1:8" x14ac:dyDescent="0.2">
      <c r="A65" s="25"/>
      <c r="B65" s="25"/>
      <c r="C65" s="25"/>
      <c r="D65" s="25"/>
      <c r="E65" s="25"/>
      <c r="F65" s="25"/>
      <c r="G65" s="25"/>
      <c r="H65" s="25"/>
    </row>
    <row r="66" spans="1:8" x14ac:dyDescent="0.2">
      <c r="A66" s="25"/>
      <c r="B66" s="25"/>
      <c r="C66" s="25"/>
      <c r="D66" s="25"/>
      <c r="E66" s="25"/>
      <c r="F66" s="25"/>
      <c r="G66" s="25"/>
      <c r="H66" s="25"/>
    </row>
  </sheetData>
  <mergeCells count="16">
    <mergeCell ref="C29:D29"/>
    <mergeCell ref="B57:G58"/>
    <mergeCell ref="A6:A7"/>
    <mergeCell ref="B6:B7"/>
    <mergeCell ref="E6:E7"/>
    <mergeCell ref="F6:F7"/>
    <mergeCell ref="G6:H7"/>
    <mergeCell ref="C30:D30"/>
    <mergeCell ref="J7:K7"/>
    <mergeCell ref="A26:B26"/>
    <mergeCell ref="A1:H1"/>
    <mergeCell ref="A2:H2"/>
    <mergeCell ref="A3:H3"/>
    <mergeCell ref="A4:H4"/>
    <mergeCell ref="C6:C7"/>
    <mergeCell ref="D6:D7"/>
  </mergeCells>
  <conditionalFormatting sqref="G8:H2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1" right="0.27" top="0.44" bottom="0.35" header="0.3" footer="0.3"/>
  <pageSetup paperSize="9" scale="94" orientation="portrait" verticalDpi="0" r:id="rId1"/>
  <rowBreaks count="1" manualBreakCount="1">
    <brk id="32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64"/>
  <sheetViews>
    <sheetView topLeftCell="A52" zoomScale="90" zoomScaleNormal="90" workbookViewId="0">
      <selection activeCell="F64" sqref="F64"/>
    </sheetView>
  </sheetViews>
  <sheetFormatPr defaultRowHeight="16.5" x14ac:dyDescent="0.3"/>
  <cols>
    <col min="1" max="1" width="5.125" style="128" customWidth="1"/>
    <col min="2" max="2" width="5.125" style="109" bestFit="1" customWidth="1"/>
    <col min="3" max="3" width="20.375" style="82" customWidth="1"/>
    <col min="4" max="4" width="5" style="109" customWidth="1"/>
    <col min="5" max="5" width="27" style="109" bestFit="1" customWidth="1"/>
    <col min="6" max="6" width="6.125" style="159" bestFit="1" customWidth="1"/>
    <col min="7" max="8" width="13.25" style="31" customWidth="1"/>
    <col min="9" max="13" width="9" style="31"/>
    <col min="14" max="14" width="13.25" style="31" customWidth="1"/>
    <col min="15" max="15" width="9" style="31"/>
  </cols>
  <sheetData>
    <row r="1" spans="1:15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</row>
    <row r="2" spans="1:15" x14ac:dyDescent="0.2">
      <c r="A2" s="496" t="s">
        <v>928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</row>
    <row r="3" spans="1:15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</row>
    <row r="5" spans="1:15" x14ac:dyDescent="0.3">
      <c r="A5" s="185" t="s">
        <v>473</v>
      </c>
    </row>
    <row r="6" spans="1:15" x14ac:dyDescent="0.2">
      <c r="A6" s="655" t="s">
        <v>914</v>
      </c>
      <c r="B6" s="655" t="s">
        <v>106</v>
      </c>
      <c r="C6" s="655" t="s">
        <v>36</v>
      </c>
      <c r="D6" s="655" t="s">
        <v>3</v>
      </c>
      <c r="E6" s="655" t="s">
        <v>307</v>
      </c>
      <c r="F6" s="523" t="s">
        <v>456</v>
      </c>
      <c r="G6" s="479" t="s">
        <v>457</v>
      </c>
      <c r="H6" s="479"/>
      <c r="I6" s="479"/>
      <c r="J6" s="479"/>
      <c r="K6" s="479"/>
      <c r="L6" s="479"/>
      <c r="M6" s="479"/>
      <c r="N6" s="479"/>
      <c r="O6" s="479"/>
    </row>
    <row r="7" spans="1:15" s="4" customFormat="1" ht="33" x14ac:dyDescent="0.2">
      <c r="A7" s="656"/>
      <c r="B7" s="656"/>
      <c r="C7" s="656"/>
      <c r="D7" s="656"/>
      <c r="E7" s="656"/>
      <c r="F7" s="523"/>
      <c r="G7" s="368" t="s">
        <v>458</v>
      </c>
      <c r="H7" s="368" t="s">
        <v>459</v>
      </c>
      <c r="I7" s="360" t="s">
        <v>460</v>
      </c>
      <c r="J7" s="360" t="s">
        <v>461</v>
      </c>
      <c r="K7" s="360" t="s">
        <v>462</v>
      </c>
      <c r="L7" s="360" t="s">
        <v>463</v>
      </c>
      <c r="M7" s="368" t="s">
        <v>464</v>
      </c>
      <c r="N7" s="368" t="s">
        <v>465</v>
      </c>
      <c r="O7" s="360" t="s">
        <v>466</v>
      </c>
    </row>
    <row r="8" spans="1:15" x14ac:dyDescent="0.2">
      <c r="A8" s="663">
        <v>1</v>
      </c>
      <c r="B8" s="663">
        <v>301</v>
      </c>
      <c r="C8" s="664" t="s">
        <v>308</v>
      </c>
      <c r="D8" s="663">
        <v>4</v>
      </c>
      <c r="E8" s="195" t="s">
        <v>309</v>
      </c>
      <c r="F8" s="479" t="s">
        <v>467</v>
      </c>
      <c r="G8" s="499"/>
      <c r="H8" s="501" t="s">
        <v>1356</v>
      </c>
      <c r="I8" s="499"/>
      <c r="J8" s="501" t="s">
        <v>1356</v>
      </c>
      <c r="K8" s="501">
        <v>1</v>
      </c>
      <c r="L8" s="499"/>
      <c r="M8" s="499"/>
      <c r="N8" s="499"/>
      <c r="O8" s="499"/>
    </row>
    <row r="9" spans="1:15" x14ac:dyDescent="0.2">
      <c r="A9" s="663"/>
      <c r="B9" s="663"/>
      <c r="C9" s="664"/>
      <c r="D9" s="663"/>
      <c r="E9" s="195" t="s">
        <v>310</v>
      </c>
      <c r="F9" s="479"/>
      <c r="G9" s="500"/>
      <c r="H9" s="502"/>
      <c r="I9" s="500"/>
      <c r="J9" s="502"/>
      <c r="K9" s="502"/>
      <c r="L9" s="500"/>
      <c r="M9" s="500"/>
      <c r="N9" s="500"/>
      <c r="O9" s="500"/>
    </row>
    <row r="10" spans="1:15" x14ac:dyDescent="0.2">
      <c r="A10" s="663"/>
      <c r="B10" s="663"/>
      <c r="C10" s="664"/>
      <c r="D10" s="663"/>
      <c r="E10" s="195" t="s">
        <v>915</v>
      </c>
      <c r="F10" s="479" t="s">
        <v>468</v>
      </c>
      <c r="G10" s="499"/>
      <c r="H10" s="501" t="s">
        <v>1356</v>
      </c>
      <c r="I10" s="499"/>
      <c r="J10" s="501" t="s">
        <v>1356</v>
      </c>
      <c r="K10" s="501">
        <v>1</v>
      </c>
      <c r="L10" s="499"/>
      <c r="M10" s="499"/>
      <c r="N10" s="499"/>
      <c r="O10" s="499"/>
    </row>
    <row r="11" spans="1:15" x14ac:dyDescent="0.2">
      <c r="A11" s="663"/>
      <c r="B11" s="663"/>
      <c r="C11" s="664"/>
      <c r="D11" s="663"/>
      <c r="E11" s="195" t="s">
        <v>311</v>
      </c>
      <c r="F11" s="479"/>
      <c r="G11" s="500"/>
      <c r="H11" s="502"/>
      <c r="I11" s="500"/>
      <c r="J11" s="502"/>
      <c r="K11" s="502"/>
      <c r="L11" s="500"/>
      <c r="M11" s="500"/>
      <c r="N11" s="500"/>
      <c r="O11" s="500"/>
    </row>
    <row r="12" spans="1:15" x14ac:dyDescent="0.2">
      <c r="A12" s="663">
        <v>2</v>
      </c>
      <c r="B12" s="663">
        <v>206</v>
      </c>
      <c r="C12" s="664" t="s">
        <v>116</v>
      </c>
      <c r="D12" s="663">
        <v>2</v>
      </c>
      <c r="E12" s="196" t="s">
        <v>929</v>
      </c>
      <c r="F12" s="36" t="s">
        <v>467</v>
      </c>
      <c r="G12" s="416"/>
      <c r="H12" s="416"/>
      <c r="I12" s="366" t="s">
        <v>1356</v>
      </c>
      <c r="J12" s="366" t="s">
        <v>1356</v>
      </c>
      <c r="K12" s="416"/>
      <c r="L12" s="416"/>
      <c r="M12" s="416"/>
      <c r="N12" s="416"/>
      <c r="O12" s="416"/>
    </row>
    <row r="13" spans="1:15" x14ac:dyDescent="0.2">
      <c r="A13" s="663"/>
      <c r="B13" s="663"/>
      <c r="C13" s="664"/>
      <c r="D13" s="663"/>
      <c r="E13" s="195" t="s">
        <v>311</v>
      </c>
      <c r="F13" s="28" t="s">
        <v>468</v>
      </c>
      <c r="G13" s="416"/>
      <c r="H13" s="416"/>
      <c r="I13" s="366" t="s">
        <v>1356</v>
      </c>
      <c r="J13" s="366" t="s">
        <v>1356</v>
      </c>
      <c r="K13" s="416"/>
      <c r="L13" s="416"/>
      <c r="M13" s="416"/>
      <c r="N13" s="416"/>
      <c r="O13" s="416"/>
    </row>
    <row r="14" spans="1:15" ht="16.5" customHeight="1" x14ac:dyDescent="0.2">
      <c r="A14" s="39">
        <v>3</v>
      </c>
      <c r="B14" s="39">
        <v>203</v>
      </c>
      <c r="C14" s="653" t="s">
        <v>313</v>
      </c>
      <c r="D14" s="39">
        <v>2</v>
      </c>
      <c r="E14" s="196" t="s">
        <v>314</v>
      </c>
      <c r="F14" s="36" t="s">
        <v>467</v>
      </c>
      <c r="G14" s="416"/>
      <c r="H14" s="366" t="s">
        <v>1356</v>
      </c>
      <c r="I14" s="366" t="s">
        <v>1356</v>
      </c>
      <c r="J14" s="366" t="s">
        <v>1356</v>
      </c>
      <c r="K14" s="366">
        <v>7</v>
      </c>
      <c r="L14" s="366">
        <v>1</v>
      </c>
      <c r="M14" s="416"/>
      <c r="N14" s="416"/>
      <c r="O14" s="416"/>
    </row>
    <row r="15" spans="1:15" s="4" customFormat="1" ht="16.5" customHeight="1" x14ac:dyDescent="0.2">
      <c r="A15" s="39"/>
      <c r="B15" s="39"/>
      <c r="C15" s="654"/>
      <c r="D15" s="39"/>
      <c r="E15" s="196"/>
      <c r="F15" s="36" t="s">
        <v>468</v>
      </c>
      <c r="G15" s="416"/>
      <c r="H15" s="366" t="s">
        <v>1356</v>
      </c>
      <c r="I15" s="366" t="s">
        <v>1356</v>
      </c>
      <c r="J15" s="366" t="s">
        <v>1356</v>
      </c>
      <c r="K15" s="366">
        <v>7</v>
      </c>
      <c r="L15" s="366">
        <v>1</v>
      </c>
      <c r="M15" s="416"/>
      <c r="N15" s="416"/>
      <c r="O15" s="416"/>
    </row>
    <row r="16" spans="1:15" x14ac:dyDescent="0.2">
      <c r="A16" s="663">
        <v>4</v>
      </c>
      <c r="B16" s="663">
        <v>311</v>
      </c>
      <c r="C16" s="664" t="s">
        <v>315</v>
      </c>
      <c r="D16" s="663">
        <v>3</v>
      </c>
      <c r="E16" s="196" t="s">
        <v>316</v>
      </c>
      <c r="F16" s="36" t="s">
        <v>467</v>
      </c>
      <c r="G16" s="416"/>
      <c r="H16" s="366" t="s">
        <v>1356</v>
      </c>
      <c r="I16" s="366" t="s">
        <v>1356</v>
      </c>
      <c r="J16" s="366" t="s">
        <v>1356</v>
      </c>
      <c r="K16" s="366">
        <v>4</v>
      </c>
      <c r="L16" s="416"/>
      <c r="M16" s="416"/>
      <c r="N16" s="366">
        <v>3</v>
      </c>
      <c r="O16" s="416"/>
    </row>
    <row r="17" spans="1:15" x14ac:dyDescent="0.2">
      <c r="A17" s="663"/>
      <c r="B17" s="663"/>
      <c r="C17" s="664"/>
      <c r="D17" s="663"/>
      <c r="E17" s="195" t="s">
        <v>310</v>
      </c>
      <c r="F17" s="479" t="s">
        <v>468</v>
      </c>
      <c r="G17" s="499"/>
      <c r="H17" s="501" t="s">
        <v>1356</v>
      </c>
      <c r="I17" s="501" t="s">
        <v>1356</v>
      </c>
      <c r="J17" s="501" t="s">
        <v>1356</v>
      </c>
      <c r="K17" s="501">
        <v>4</v>
      </c>
      <c r="L17" s="499"/>
      <c r="M17" s="499"/>
      <c r="N17" s="501">
        <v>3</v>
      </c>
      <c r="O17" s="499"/>
    </row>
    <row r="18" spans="1:15" x14ac:dyDescent="0.2">
      <c r="A18" s="663"/>
      <c r="B18" s="663"/>
      <c r="C18" s="664"/>
      <c r="D18" s="663"/>
      <c r="E18" s="195" t="s">
        <v>317</v>
      </c>
      <c r="F18" s="479"/>
      <c r="G18" s="500"/>
      <c r="H18" s="502"/>
      <c r="I18" s="502"/>
      <c r="J18" s="502"/>
      <c r="K18" s="502"/>
      <c r="L18" s="500"/>
      <c r="M18" s="500"/>
      <c r="N18" s="502"/>
      <c r="O18" s="500"/>
    </row>
    <row r="19" spans="1:15" ht="16.5" customHeight="1" x14ac:dyDescent="0.2">
      <c r="A19" s="39">
        <v>5</v>
      </c>
      <c r="B19" s="39">
        <v>406</v>
      </c>
      <c r="C19" s="3" t="s">
        <v>916</v>
      </c>
      <c r="D19" s="39">
        <v>2</v>
      </c>
      <c r="E19" s="196" t="s">
        <v>318</v>
      </c>
      <c r="F19" s="36" t="s">
        <v>467</v>
      </c>
      <c r="G19" s="416"/>
      <c r="H19" s="366" t="s">
        <v>1356</v>
      </c>
      <c r="I19" s="366" t="s">
        <v>1356</v>
      </c>
      <c r="J19" s="366" t="s">
        <v>1356</v>
      </c>
      <c r="K19" s="366">
        <v>6</v>
      </c>
      <c r="L19" s="366">
        <v>1</v>
      </c>
      <c r="M19" s="416"/>
      <c r="N19" s="416"/>
      <c r="O19" s="416"/>
    </row>
    <row r="20" spans="1:15" s="4" customFormat="1" ht="16.5" customHeight="1" x14ac:dyDescent="0.2">
      <c r="A20" s="39"/>
      <c r="B20" s="39"/>
      <c r="C20" s="3"/>
      <c r="D20" s="39"/>
      <c r="E20" s="196"/>
      <c r="F20" s="36" t="s">
        <v>468</v>
      </c>
      <c r="G20" s="416"/>
      <c r="H20" s="366" t="s">
        <v>1356</v>
      </c>
      <c r="I20" s="366" t="s">
        <v>1356</v>
      </c>
      <c r="J20" s="366" t="s">
        <v>1356</v>
      </c>
      <c r="K20" s="366">
        <v>6</v>
      </c>
      <c r="L20" s="366">
        <v>1</v>
      </c>
      <c r="M20" s="416"/>
      <c r="N20" s="416"/>
      <c r="O20" s="416"/>
    </row>
    <row r="21" spans="1:15" ht="16.5" customHeight="1" x14ac:dyDescent="0.2">
      <c r="A21" s="39">
        <v>6</v>
      </c>
      <c r="B21" s="39">
        <v>208</v>
      </c>
      <c r="C21" s="3" t="s">
        <v>917</v>
      </c>
      <c r="D21" s="39">
        <v>3</v>
      </c>
      <c r="E21" s="196" t="s">
        <v>320</v>
      </c>
      <c r="F21" s="36" t="s">
        <v>467</v>
      </c>
      <c r="G21" s="416"/>
      <c r="H21" s="366" t="s">
        <v>1356</v>
      </c>
      <c r="I21" s="416"/>
      <c r="J21" s="416"/>
      <c r="K21" s="366">
        <v>8</v>
      </c>
      <c r="L21" s="416"/>
      <c r="M21" s="416"/>
      <c r="N21" s="416"/>
      <c r="O21" s="416"/>
    </row>
    <row r="22" spans="1:15" s="4" customFormat="1" ht="16.5" customHeight="1" x14ac:dyDescent="0.2">
      <c r="A22" s="39"/>
      <c r="B22" s="39"/>
      <c r="C22" s="3"/>
      <c r="D22" s="39"/>
      <c r="E22" s="196"/>
      <c r="F22" s="36" t="s">
        <v>468</v>
      </c>
      <c r="G22" s="416"/>
      <c r="H22" s="366" t="s">
        <v>1356</v>
      </c>
      <c r="I22" s="416"/>
      <c r="J22" s="416"/>
      <c r="K22" s="366">
        <v>8</v>
      </c>
      <c r="L22" s="416"/>
      <c r="M22" s="416"/>
      <c r="N22" s="416"/>
      <c r="O22" s="416"/>
    </row>
    <row r="23" spans="1:15" ht="16.5" customHeight="1" x14ac:dyDescent="0.2">
      <c r="A23" s="39">
        <v>7</v>
      </c>
      <c r="B23" s="39">
        <v>405</v>
      </c>
      <c r="C23" s="3" t="s">
        <v>321</v>
      </c>
      <c r="D23" s="39">
        <v>2</v>
      </c>
      <c r="E23" s="196" t="s">
        <v>342</v>
      </c>
      <c r="F23" s="36" t="s">
        <v>467</v>
      </c>
      <c r="G23" s="416"/>
      <c r="H23" s="416"/>
      <c r="I23" s="416"/>
      <c r="J23" s="366" t="s">
        <v>1356</v>
      </c>
      <c r="K23" s="366">
        <v>5</v>
      </c>
      <c r="L23" s="416"/>
      <c r="M23" s="416"/>
      <c r="N23" s="416"/>
      <c r="O23" s="416"/>
    </row>
    <row r="24" spans="1:15" s="4" customFormat="1" ht="16.5" customHeight="1" x14ac:dyDescent="0.2">
      <c r="A24" s="39"/>
      <c r="B24" s="39"/>
      <c r="C24" s="3"/>
      <c r="D24" s="39"/>
      <c r="E24" s="196"/>
      <c r="F24" s="36" t="s">
        <v>468</v>
      </c>
      <c r="G24" s="416"/>
      <c r="H24" s="416"/>
      <c r="I24" s="416"/>
      <c r="J24" s="366" t="s">
        <v>1356</v>
      </c>
      <c r="K24" s="366">
        <v>5</v>
      </c>
      <c r="L24" s="416"/>
      <c r="M24" s="416"/>
      <c r="N24" s="416"/>
      <c r="O24" s="416"/>
    </row>
    <row r="25" spans="1:15" ht="16.5" customHeight="1" x14ac:dyDescent="0.2">
      <c r="A25" s="39">
        <v>8</v>
      </c>
      <c r="B25" s="39">
        <v>407</v>
      </c>
      <c r="C25" s="3" t="s">
        <v>918</v>
      </c>
      <c r="D25" s="39">
        <v>2</v>
      </c>
      <c r="E25" s="196" t="s">
        <v>919</v>
      </c>
      <c r="F25" s="36" t="s">
        <v>467</v>
      </c>
      <c r="G25" s="470" t="s">
        <v>1423</v>
      </c>
      <c r="H25" s="471"/>
      <c r="I25" s="471"/>
      <c r="J25" s="471"/>
      <c r="K25" s="471"/>
      <c r="L25" s="471"/>
      <c r="M25" s="471"/>
      <c r="N25" s="471"/>
      <c r="O25" s="472"/>
    </row>
    <row r="26" spans="1:15" s="4" customFormat="1" ht="16.5" customHeight="1" x14ac:dyDescent="0.2">
      <c r="A26" s="39"/>
      <c r="B26" s="39"/>
      <c r="C26" s="3"/>
      <c r="D26" s="39"/>
      <c r="E26" s="196"/>
      <c r="F26" s="36" t="s">
        <v>468</v>
      </c>
      <c r="G26" s="473"/>
      <c r="H26" s="474"/>
      <c r="I26" s="474"/>
      <c r="J26" s="474"/>
      <c r="K26" s="474"/>
      <c r="L26" s="474"/>
      <c r="M26" s="474"/>
      <c r="N26" s="474"/>
      <c r="O26" s="475"/>
    </row>
    <row r="27" spans="1:15" x14ac:dyDescent="0.2">
      <c r="A27" s="661" t="s">
        <v>920</v>
      </c>
      <c r="B27" s="661"/>
      <c r="C27" s="661"/>
      <c r="D27" s="36">
        <v>20</v>
      </c>
      <c r="E27" s="197"/>
      <c r="F27" s="205"/>
    </row>
    <row r="28" spans="1:15" x14ac:dyDescent="0.2">
      <c r="A28" s="662"/>
      <c r="B28" s="662"/>
      <c r="C28" s="662"/>
      <c r="D28" s="662"/>
      <c r="E28" s="662"/>
      <c r="F28" s="204"/>
    </row>
    <row r="29" spans="1:15" x14ac:dyDescent="0.2">
      <c r="A29" s="660" t="s">
        <v>231</v>
      </c>
      <c r="B29" s="660"/>
      <c r="C29" s="660"/>
      <c r="D29" s="660"/>
      <c r="E29" s="660"/>
      <c r="F29" s="204"/>
    </row>
    <row r="30" spans="1:15" x14ac:dyDescent="0.2">
      <c r="A30" s="655" t="s">
        <v>914</v>
      </c>
      <c r="B30" s="655" t="s">
        <v>106</v>
      </c>
      <c r="C30" s="655" t="s">
        <v>36</v>
      </c>
      <c r="D30" s="655" t="s">
        <v>3</v>
      </c>
      <c r="E30" s="655" t="s">
        <v>307</v>
      </c>
      <c r="F30" s="523" t="s">
        <v>456</v>
      </c>
      <c r="G30" s="479" t="s">
        <v>457</v>
      </c>
      <c r="H30" s="479"/>
      <c r="I30" s="479"/>
      <c r="J30" s="479"/>
      <c r="K30" s="479"/>
      <c r="L30" s="479"/>
      <c r="M30" s="479"/>
      <c r="N30" s="479"/>
      <c r="O30" s="479"/>
    </row>
    <row r="31" spans="1:15" s="4" customFormat="1" ht="33" x14ac:dyDescent="0.2">
      <c r="A31" s="656"/>
      <c r="B31" s="656"/>
      <c r="C31" s="656"/>
      <c r="D31" s="656"/>
      <c r="E31" s="656"/>
      <c r="F31" s="523"/>
      <c r="G31" s="368" t="s">
        <v>458</v>
      </c>
      <c r="H31" s="368" t="s">
        <v>459</v>
      </c>
      <c r="I31" s="360" t="s">
        <v>460</v>
      </c>
      <c r="J31" s="360" t="s">
        <v>461</v>
      </c>
      <c r="K31" s="360" t="s">
        <v>462</v>
      </c>
      <c r="L31" s="360" t="s">
        <v>463</v>
      </c>
      <c r="M31" s="368" t="s">
        <v>464</v>
      </c>
      <c r="N31" s="368" t="s">
        <v>465</v>
      </c>
      <c r="O31" s="360" t="s">
        <v>466</v>
      </c>
    </row>
    <row r="32" spans="1:15" x14ac:dyDescent="0.2">
      <c r="A32" s="168">
        <v>1</v>
      </c>
      <c r="B32" s="40">
        <v>315</v>
      </c>
      <c r="C32" s="117" t="s">
        <v>323</v>
      </c>
      <c r="D32" s="37">
        <v>3</v>
      </c>
      <c r="E32" s="198" t="s">
        <v>921</v>
      </c>
      <c r="F32" s="36" t="s">
        <v>467</v>
      </c>
      <c r="G32" s="416"/>
      <c r="H32" s="416"/>
      <c r="I32" s="366" t="s">
        <v>1356</v>
      </c>
      <c r="J32" s="366" t="s">
        <v>1356</v>
      </c>
      <c r="K32" s="366">
        <v>9</v>
      </c>
      <c r="L32" s="366">
        <v>1</v>
      </c>
      <c r="M32" s="416"/>
      <c r="N32" s="416"/>
      <c r="O32" s="416"/>
    </row>
    <row r="33" spans="1:15" s="4" customFormat="1" x14ac:dyDescent="0.2">
      <c r="A33" s="168"/>
      <c r="B33" s="40"/>
      <c r="C33" s="117"/>
      <c r="D33" s="37"/>
      <c r="E33" s="198"/>
      <c r="F33" s="36" t="s">
        <v>468</v>
      </c>
      <c r="G33" s="416"/>
      <c r="H33" s="416"/>
      <c r="I33" s="366" t="s">
        <v>1356</v>
      </c>
      <c r="J33" s="366" t="s">
        <v>1356</v>
      </c>
      <c r="K33" s="366">
        <v>9</v>
      </c>
      <c r="L33" s="366">
        <v>1</v>
      </c>
      <c r="M33" s="416"/>
      <c r="N33" s="416"/>
      <c r="O33" s="416"/>
    </row>
    <row r="34" spans="1:15" x14ac:dyDescent="0.2">
      <c r="A34" s="565">
        <v>2</v>
      </c>
      <c r="B34" s="657">
        <v>404</v>
      </c>
      <c r="C34" s="658" t="s">
        <v>922</v>
      </c>
      <c r="D34" s="614">
        <v>3</v>
      </c>
      <c r="E34" s="199" t="s">
        <v>318</v>
      </c>
      <c r="F34" s="36" t="s">
        <v>467</v>
      </c>
      <c r="G34" s="416"/>
      <c r="H34" s="366" t="s">
        <v>1356</v>
      </c>
      <c r="I34" s="366" t="s">
        <v>1356</v>
      </c>
      <c r="J34" s="366" t="s">
        <v>1356</v>
      </c>
      <c r="K34" s="366">
        <v>9</v>
      </c>
      <c r="L34" s="366">
        <v>3</v>
      </c>
      <c r="M34" s="416"/>
      <c r="N34" s="416"/>
      <c r="O34" s="366">
        <v>1</v>
      </c>
    </row>
    <row r="35" spans="1:15" x14ac:dyDescent="0.2">
      <c r="A35" s="565"/>
      <c r="B35" s="657"/>
      <c r="C35" s="658"/>
      <c r="D35" s="614"/>
      <c r="E35" s="199" t="s">
        <v>923</v>
      </c>
      <c r="F35" s="36" t="s">
        <v>468</v>
      </c>
      <c r="G35" s="416"/>
      <c r="H35" s="366" t="s">
        <v>1356</v>
      </c>
      <c r="I35" s="366" t="s">
        <v>1356</v>
      </c>
      <c r="J35" s="366" t="s">
        <v>1356</v>
      </c>
      <c r="K35" s="366">
        <v>9</v>
      </c>
      <c r="L35" s="366">
        <v>3</v>
      </c>
      <c r="M35" s="416"/>
      <c r="N35" s="416"/>
      <c r="O35" s="366">
        <v>1</v>
      </c>
    </row>
    <row r="36" spans="1:15" x14ac:dyDescent="0.2">
      <c r="A36" s="565">
        <v>3</v>
      </c>
      <c r="B36" s="657">
        <v>306</v>
      </c>
      <c r="C36" s="658" t="s">
        <v>324</v>
      </c>
      <c r="D36" s="614">
        <v>3</v>
      </c>
      <c r="E36" s="199" t="s">
        <v>325</v>
      </c>
      <c r="F36" s="36" t="s">
        <v>467</v>
      </c>
      <c r="G36" s="415"/>
      <c r="H36" s="415"/>
      <c r="I36" s="415"/>
      <c r="J36" s="415"/>
      <c r="K36" s="415"/>
      <c r="L36" s="415"/>
      <c r="M36" s="415"/>
      <c r="N36" s="415"/>
      <c r="O36" s="415"/>
    </row>
    <row r="37" spans="1:15" x14ac:dyDescent="0.2">
      <c r="A37" s="565"/>
      <c r="B37" s="657"/>
      <c r="C37" s="658"/>
      <c r="D37" s="614"/>
      <c r="E37" s="198" t="s">
        <v>326</v>
      </c>
      <c r="F37" s="36" t="s">
        <v>468</v>
      </c>
      <c r="G37" s="364"/>
      <c r="H37" s="364"/>
      <c r="I37" s="364"/>
      <c r="J37" s="364"/>
      <c r="K37" s="364"/>
      <c r="L37" s="364"/>
      <c r="M37" s="364"/>
      <c r="N37" s="364"/>
      <c r="O37" s="364"/>
    </row>
    <row r="38" spans="1:15" x14ac:dyDescent="0.2">
      <c r="A38" s="565">
        <v>4</v>
      </c>
      <c r="B38" s="657">
        <v>314</v>
      </c>
      <c r="C38" s="658" t="s">
        <v>327</v>
      </c>
      <c r="D38" s="614">
        <v>3</v>
      </c>
      <c r="E38" s="199" t="s">
        <v>328</v>
      </c>
      <c r="F38" s="36" t="s">
        <v>467</v>
      </c>
      <c r="G38" s="416"/>
      <c r="H38" s="366" t="s">
        <v>1356</v>
      </c>
      <c r="I38" s="366" t="s">
        <v>1356</v>
      </c>
      <c r="J38" s="366" t="s">
        <v>1356</v>
      </c>
      <c r="K38" s="366">
        <v>3</v>
      </c>
      <c r="L38" s="416"/>
      <c r="M38" s="416"/>
      <c r="N38" s="416"/>
      <c r="O38" s="416"/>
    </row>
    <row r="39" spans="1:15" x14ac:dyDescent="0.2">
      <c r="A39" s="565"/>
      <c r="B39" s="657"/>
      <c r="C39" s="658"/>
      <c r="D39" s="614"/>
      <c r="E39" s="199" t="s">
        <v>312</v>
      </c>
      <c r="F39" s="36" t="s">
        <v>468</v>
      </c>
      <c r="G39" s="416"/>
      <c r="H39" s="366" t="s">
        <v>1356</v>
      </c>
      <c r="I39" s="366" t="s">
        <v>1356</v>
      </c>
      <c r="J39" s="366" t="s">
        <v>1356</v>
      </c>
      <c r="K39" s="366">
        <v>3</v>
      </c>
      <c r="L39" s="416"/>
      <c r="M39" s="416"/>
      <c r="N39" s="416"/>
      <c r="O39" s="416"/>
    </row>
    <row r="40" spans="1:15" x14ac:dyDescent="0.2">
      <c r="A40" s="565">
        <v>5</v>
      </c>
      <c r="B40" s="657">
        <v>305</v>
      </c>
      <c r="C40" s="658" t="s">
        <v>329</v>
      </c>
      <c r="D40" s="614">
        <v>3</v>
      </c>
      <c r="E40" s="199" t="s">
        <v>330</v>
      </c>
      <c r="F40" s="36" t="s">
        <v>467</v>
      </c>
      <c r="G40" s="416"/>
      <c r="H40" s="366" t="s">
        <v>1356</v>
      </c>
      <c r="I40" s="416"/>
      <c r="J40" s="366" t="s">
        <v>1356</v>
      </c>
      <c r="K40" s="366">
        <v>7</v>
      </c>
      <c r="L40" s="416"/>
      <c r="M40" s="416"/>
      <c r="N40" s="416"/>
      <c r="O40" s="416"/>
    </row>
    <row r="41" spans="1:15" x14ac:dyDescent="0.2">
      <c r="A41" s="565"/>
      <c r="B41" s="657"/>
      <c r="C41" s="658"/>
      <c r="D41" s="614"/>
      <c r="E41" s="199" t="s">
        <v>331</v>
      </c>
      <c r="F41" s="479" t="s">
        <v>468</v>
      </c>
      <c r="G41" s="499"/>
      <c r="H41" s="501" t="s">
        <v>1356</v>
      </c>
      <c r="I41" s="499"/>
      <c r="J41" s="501" t="s">
        <v>1356</v>
      </c>
      <c r="K41" s="501">
        <v>7</v>
      </c>
      <c r="L41" s="499"/>
      <c r="M41" s="499"/>
      <c r="N41" s="499"/>
      <c r="O41" s="499"/>
    </row>
    <row r="42" spans="1:15" x14ac:dyDescent="0.2">
      <c r="A42" s="565"/>
      <c r="B42" s="657"/>
      <c r="C42" s="658"/>
      <c r="D42" s="614"/>
      <c r="E42" s="199" t="s">
        <v>322</v>
      </c>
      <c r="F42" s="479"/>
      <c r="G42" s="500"/>
      <c r="H42" s="502"/>
      <c r="I42" s="500"/>
      <c r="J42" s="502"/>
      <c r="K42" s="502"/>
      <c r="L42" s="500"/>
      <c r="M42" s="500"/>
      <c r="N42" s="500"/>
      <c r="O42" s="500"/>
    </row>
    <row r="43" spans="1:15" x14ac:dyDescent="0.2">
      <c r="A43" s="565">
        <v>6</v>
      </c>
      <c r="B43" s="657">
        <v>307</v>
      </c>
      <c r="C43" s="658" t="s">
        <v>332</v>
      </c>
      <c r="D43" s="614">
        <v>3</v>
      </c>
      <c r="E43" s="199" t="s">
        <v>333</v>
      </c>
      <c r="F43" s="36" t="s">
        <v>467</v>
      </c>
      <c r="G43" s="416"/>
      <c r="H43" s="366" t="s">
        <v>1356</v>
      </c>
      <c r="I43" s="366" t="s">
        <v>1356</v>
      </c>
      <c r="J43" s="366" t="s">
        <v>1356</v>
      </c>
      <c r="K43" s="366">
        <v>19</v>
      </c>
      <c r="L43" s="366">
        <v>6</v>
      </c>
      <c r="M43" s="416"/>
      <c r="N43" s="366">
        <v>33</v>
      </c>
      <c r="O43" s="416"/>
    </row>
    <row r="44" spans="1:15" x14ac:dyDescent="0.2">
      <c r="A44" s="565"/>
      <c r="B44" s="657"/>
      <c r="C44" s="658"/>
      <c r="D44" s="614"/>
      <c r="E44" s="199" t="s">
        <v>334</v>
      </c>
      <c r="F44" s="36" t="s">
        <v>468</v>
      </c>
      <c r="G44" s="416"/>
      <c r="H44" s="366" t="s">
        <v>1356</v>
      </c>
      <c r="I44" s="366" t="s">
        <v>1356</v>
      </c>
      <c r="J44" s="366" t="s">
        <v>1356</v>
      </c>
      <c r="K44" s="366">
        <v>19</v>
      </c>
      <c r="L44" s="366">
        <v>6</v>
      </c>
      <c r="M44" s="416"/>
      <c r="N44" s="366">
        <f>24+9</f>
        <v>33</v>
      </c>
      <c r="O44" s="416"/>
    </row>
    <row r="45" spans="1:15" x14ac:dyDescent="0.2">
      <c r="A45" s="168">
        <v>7</v>
      </c>
      <c r="B45" s="40">
        <v>313</v>
      </c>
      <c r="C45" s="117" t="s">
        <v>924</v>
      </c>
      <c r="D45" s="37">
        <v>1</v>
      </c>
      <c r="E45" s="199" t="s">
        <v>925</v>
      </c>
      <c r="F45" s="36" t="s">
        <v>467</v>
      </c>
      <c r="G45" s="415"/>
      <c r="H45" s="415"/>
      <c r="I45" s="415"/>
      <c r="J45" s="415"/>
      <c r="K45" s="415"/>
      <c r="L45" s="415"/>
      <c r="M45" s="415"/>
      <c r="N45" s="415"/>
      <c r="O45" s="415"/>
    </row>
    <row r="46" spans="1:15" s="4" customFormat="1" x14ac:dyDescent="0.2">
      <c r="A46" s="168"/>
      <c r="B46" s="40"/>
      <c r="C46" s="117"/>
      <c r="D46" s="37"/>
      <c r="E46" s="199"/>
      <c r="F46" s="36" t="s">
        <v>468</v>
      </c>
      <c r="G46" s="364"/>
      <c r="H46" s="364"/>
      <c r="I46" s="364"/>
      <c r="J46" s="364"/>
      <c r="K46" s="364"/>
      <c r="L46" s="364"/>
      <c r="M46" s="364"/>
      <c r="N46" s="364"/>
      <c r="O46" s="364"/>
    </row>
    <row r="47" spans="1:15" x14ac:dyDescent="0.2">
      <c r="A47" s="168">
        <v>8</v>
      </c>
      <c r="B47" s="40">
        <v>310</v>
      </c>
      <c r="C47" s="117" t="s">
        <v>335</v>
      </c>
      <c r="D47" s="37">
        <v>1</v>
      </c>
      <c r="E47" s="199" t="s">
        <v>334</v>
      </c>
      <c r="F47" s="36" t="s">
        <v>467</v>
      </c>
      <c r="G47" s="416"/>
      <c r="H47" s="416"/>
      <c r="I47" s="366" t="s">
        <v>1356</v>
      </c>
      <c r="J47" s="366" t="s">
        <v>1356</v>
      </c>
      <c r="K47" s="366">
        <v>5</v>
      </c>
      <c r="L47" s="416"/>
      <c r="M47" s="416"/>
      <c r="N47" s="416"/>
      <c r="O47" s="366">
        <v>1</v>
      </c>
    </row>
    <row r="48" spans="1:15" s="4" customFormat="1" x14ac:dyDescent="0.2">
      <c r="A48" s="168"/>
      <c r="B48" s="40"/>
      <c r="C48" s="117"/>
      <c r="D48" s="37"/>
      <c r="E48" s="199"/>
      <c r="F48" s="36" t="s">
        <v>468</v>
      </c>
      <c r="G48" s="416"/>
      <c r="H48" s="416"/>
      <c r="I48" s="366" t="s">
        <v>1356</v>
      </c>
      <c r="J48" s="366" t="s">
        <v>1356</v>
      </c>
      <c r="K48" s="366">
        <v>5</v>
      </c>
      <c r="L48" s="416"/>
      <c r="M48" s="416"/>
      <c r="N48" s="416"/>
      <c r="O48" s="366">
        <v>1</v>
      </c>
    </row>
    <row r="49" spans="1:15" x14ac:dyDescent="0.3">
      <c r="A49" s="659" t="s">
        <v>35</v>
      </c>
      <c r="B49" s="659"/>
      <c r="C49" s="659"/>
      <c r="D49" s="43">
        <v>20</v>
      </c>
      <c r="E49" s="162"/>
      <c r="F49" s="184"/>
    </row>
    <row r="50" spans="1:15" s="4" customFormat="1" x14ac:dyDescent="0.3">
      <c r="A50" s="200"/>
      <c r="B50" s="200"/>
      <c r="C50" s="203"/>
      <c r="D50" s="184"/>
      <c r="E50" s="201"/>
      <c r="F50" s="184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660" t="s">
        <v>235</v>
      </c>
      <c r="B51" s="660"/>
      <c r="C51" s="660"/>
      <c r="D51" s="660"/>
      <c r="E51" s="660"/>
      <c r="F51" s="204"/>
    </row>
    <row r="52" spans="1:15" x14ac:dyDescent="0.2">
      <c r="A52" s="655" t="s">
        <v>914</v>
      </c>
      <c r="B52" s="655" t="s">
        <v>106</v>
      </c>
      <c r="C52" s="655" t="s">
        <v>36</v>
      </c>
      <c r="D52" s="655" t="s">
        <v>3</v>
      </c>
      <c r="E52" s="655" t="s">
        <v>307</v>
      </c>
      <c r="F52" s="523" t="s">
        <v>456</v>
      </c>
      <c r="G52" s="479" t="s">
        <v>457</v>
      </c>
      <c r="H52" s="479"/>
      <c r="I52" s="479"/>
      <c r="J52" s="479"/>
      <c r="K52" s="479"/>
      <c r="L52" s="479"/>
      <c r="M52" s="479"/>
      <c r="N52" s="479"/>
      <c r="O52" s="479"/>
    </row>
    <row r="53" spans="1:15" s="4" customFormat="1" ht="33" x14ac:dyDescent="0.2">
      <c r="A53" s="656"/>
      <c r="B53" s="656"/>
      <c r="C53" s="656"/>
      <c r="D53" s="656"/>
      <c r="E53" s="656"/>
      <c r="F53" s="523"/>
      <c r="G53" s="368" t="s">
        <v>458</v>
      </c>
      <c r="H53" s="368" t="s">
        <v>459</v>
      </c>
      <c r="I53" s="360" t="s">
        <v>460</v>
      </c>
      <c r="J53" s="360" t="s">
        <v>461</v>
      </c>
      <c r="K53" s="360" t="s">
        <v>462</v>
      </c>
      <c r="L53" s="360" t="s">
        <v>463</v>
      </c>
      <c r="M53" s="368" t="s">
        <v>464</v>
      </c>
      <c r="N53" s="368" t="s">
        <v>465</v>
      </c>
      <c r="O53" s="360" t="s">
        <v>466</v>
      </c>
    </row>
    <row r="54" spans="1:15" x14ac:dyDescent="0.2">
      <c r="A54" s="565">
        <v>1</v>
      </c>
      <c r="B54" s="657">
        <v>409</v>
      </c>
      <c r="C54" s="658" t="s">
        <v>337</v>
      </c>
      <c r="D54" s="614">
        <v>3</v>
      </c>
      <c r="E54" s="199" t="s">
        <v>919</v>
      </c>
      <c r="F54" s="36" t="s">
        <v>467</v>
      </c>
      <c r="G54" s="470" t="s">
        <v>1423</v>
      </c>
      <c r="H54" s="471"/>
      <c r="I54" s="471"/>
      <c r="J54" s="471"/>
      <c r="K54" s="471"/>
      <c r="L54" s="471"/>
      <c r="M54" s="471"/>
      <c r="N54" s="471"/>
      <c r="O54" s="472"/>
    </row>
    <row r="55" spans="1:15" x14ac:dyDescent="0.2">
      <c r="A55" s="565"/>
      <c r="B55" s="657"/>
      <c r="C55" s="658"/>
      <c r="D55" s="614"/>
      <c r="E55" s="199" t="s">
        <v>312</v>
      </c>
      <c r="F55" s="36" t="s">
        <v>468</v>
      </c>
      <c r="G55" s="473"/>
      <c r="H55" s="474"/>
      <c r="I55" s="474"/>
      <c r="J55" s="474"/>
      <c r="K55" s="474"/>
      <c r="L55" s="474"/>
      <c r="M55" s="474"/>
      <c r="N55" s="474"/>
      <c r="O55" s="475"/>
    </row>
    <row r="56" spans="1:15" x14ac:dyDescent="0.2">
      <c r="A56" s="168">
        <v>2</v>
      </c>
      <c r="B56" s="40">
        <v>409</v>
      </c>
      <c r="C56" s="117" t="s">
        <v>338</v>
      </c>
      <c r="D56" s="37">
        <v>3</v>
      </c>
      <c r="E56" s="198" t="s">
        <v>926</v>
      </c>
      <c r="F56" s="36" t="s">
        <v>467</v>
      </c>
      <c r="G56" s="470" t="s">
        <v>1423</v>
      </c>
      <c r="H56" s="471"/>
      <c r="I56" s="471"/>
      <c r="J56" s="471"/>
      <c r="K56" s="471"/>
      <c r="L56" s="471"/>
      <c r="M56" s="471"/>
      <c r="N56" s="471"/>
      <c r="O56" s="472"/>
    </row>
    <row r="57" spans="1:15" s="4" customFormat="1" x14ac:dyDescent="0.2">
      <c r="A57" s="168"/>
      <c r="B57" s="40"/>
      <c r="C57" s="117"/>
      <c r="D57" s="37"/>
      <c r="E57" s="198"/>
      <c r="F57" s="36" t="s">
        <v>468</v>
      </c>
      <c r="G57" s="473"/>
      <c r="H57" s="474"/>
      <c r="I57" s="474"/>
      <c r="J57" s="474"/>
      <c r="K57" s="474"/>
      <c r="L57" s="474"/>
      <c r="M57" s="474"/>
      <c r="N57" s="474"/>
      <c r="O57" s="475"/>
    </row>
    <row r="58" spans="1:15" x14ac:dyDescent="0.2">
      <c r="A58" s="565">
        <v>3</v>
      </c>
      <c r="B58" s="657">
        <v>409</v>
      </c>
      <c r="C58" s="658" t="s">
        <v>339</v>
      </c>
      <c r="D58" s="614">
        <v>3</v>
      </c>
      <c r="E58" s="198" t="s">
        <v>340</v>
      </c>
      <c r="F58" s="36" t="s">
        <v>467</v>
      </c>
      <c r="G58" s="470" t="s">
        <v>1423</v>
      </c>
      <c r="H58" s="471"/>
      <c r="I58" s="471"/>
      <c r="J58" s="471"/>
      <c r="K58" s="471"/>
      <c r="L58" s="471"/>
      <c r="M58" s="471"/>
      <c r="N58" s="471"/>
      <c r="O58" s="472"/>
    </row>
    <row r="59" spans="1:15" x14ac:dyDescent="0.2">
      <c r="A59" s="565"/>
      <c r="B59" s="657"/>
      <c r="C59" s="658"/>
      <c r="D59" s="614"/>
      <c r="E59" s="198" t="s">
        <v>311</v>
      </c>
      <c r="F59" s="36" t="s">
        <v>468</v>
      </c>
      <c r="G59" s="473"/>
      <c r="H59" s="474"/>
      <c r="I59" s="474"/>
      <c r="J59" s="474"/>
      <c r="K59" s="474"/>
      <c r="L59" s="474"/>
      <c r="M59" s="474"/>
      <c r="N59" s="474"/>
      <c r="O59" s="475"/>
    </row>
    <row r="60" spans="1:15" x14ac:dyDescent="0.2">
      <c r="A60" s="565">
        <v>4</v>
      </c>
      <c r="B60" s="657">
        <v>409</v>
      </c>
      <c r="C60" s="658" t="s">
        <v>341</v>
      </c>
      <c r="D60" s="614">
        <v>3</v>
      </c>
      <c r="E60" s="199" t="s">
        <v>342</v>
      </c>
      <c r="F60" s="36" t="s">
        <v>467</v>
      </c>
      <c r="G60" s="470" t="s">
        <v>1423</v>
      </c>
      <c r="H60" s="471"/>
      <c r="I60" s="471"/>
      <c r="J60" s="471"/>
      <c r="K60" s="471"/>
      <c r="L60" s="471"/>
      <c r="M60" s="471"/>
      <c r="N60" s="471"/>
      <c r="O60" s="472"/>
    </row>
    <row r="61" spans="1:15" x14ac:dyDescent="0.2">
      <c r="A61" s="565"/>
      <c r="B61" s="657"/>
      <c r="C61" s="658"/>
      <c r="D61" s="614"/>
      <c r="E61" s="199" t="s">
        <v>316</v>
      </c>
      <c r="F61" s="36" t="s">
        <v>468</v>
      </c>
      <c r="G61" s="473"/>
      <c r="H61" s="474"/>
      <c r="I61" s="474"/>
      <c r="J61" s="474"/>
      <c r="K61" s="474"/>
      <c r="L61" s="474"/>
      <c r="M61" s="474"/>
      <c r="N61" s="474"/>
      <c r="O61" s="475"/>
    </row>
    <row r="62" spans="1:15" x14ac:dyDescent="0.2">
      <c r="A62" s="565">
        <v>5</v>
      </c>
      <c r="B62" s="657">
        <v>410</v>
      </c>
      <c r="C62" s="658" t="s">
        <v>927</v>
      </c>
      <c r="D62" s="614">
        <v>2</v>
      </c>
      <c r="E62" s="199" t="s">
        <v>330</v>
      </c>
      <c r="F62" s="36" t="s">
        <v>467</v>
      </c>
      <c r="G62" s="470" t="s">
        <v>1421</v>
      </c>
      <c r="H62" s="471"/>
      <c r="I62" s="471"/>
      <c r="J62" s="471"/>
      <c r="K62" s="471"/>
      <c r="L62" s="471"/>
      <c r="M62" s="471"/>
      <c r="N62" s="471"/>
      <c r="O62" s="472"/>
    </row>
    <row r="63" spans="1:15" x14ac:dyDescent="0.2">
      <c r="A63" s="565"/>
      <c r="B63" s="657"/>
      <c r="C63" s="658"/>
      <c r="D63" s="614"/>
      <c r="E63" s="199" t="s">
        <v>923</v>
      </c>
      <c r="F63" s="36" t="s">
        <v>468</v>
      </c>
      <c r="G63" s="473"/>
      <c r="H63" s="474"/>
      <c r="I63" s="474"/>
      <c r="J63" s="474"/>
      <c r="K63" s="474"/>
      <c r="L63" s="474"/>
      <c r="M63" s="474"/>
      <c r="N63" s="474"/>
      <c r="O63" s="475"/>
    </row>
    <row r="64" spans="1:15" x14ac:dyDescent="0.3">
      <c r="A64" s="659" t="s">
        <v>35</v>
      </c>
      <c r="B64" s="659"/>
      <c r="C64" s="659"/>
      <c r="D64" s="35">
        <v>14</v>
      </c>
      <c r="E64" s="162"/>
      <c r="F64" s="184"/>
    </row>
  </sheetData>
  <mergeCells count="125">
    <mergeCell ref="A8:A11"/>
    <mergeCell ref="B8:B11"/>
    <mergeCell ref="C8:C11"/>
    <mergeCell ref="D8:D11"/>
    <mergeCell ref="A12:A13"/>
    <mergeCell ref="B12:B13"/>
    <mergeCell ref="C12:C13"/>
    <mergeCell ref="D12:D13"/>
    <mergeCell ref="C6:C7"/>
    <mergeCell ref="A34:A35"/>
    <mergeCell ref="B34:B35"/>
    <mergeCell ref="C34:C35"/>
    <mergeCell ref="D34:D35"/>
    <mergeCell ref="A27:C27"/>
    <mergeCell ref="A28:E28"/>
    <mergeCell ref="A29:E29"/>
    <mergeCell ref="A16:A18"/>
    <mergeCell ref="B16:B18"/>
    <mergeCell ref="C16:C18"/>
    <mergeCell ref="D16:D18"/>
    <mergeCell ref="A30:A31"/>
    <mergeCell ref="B30:B31"/>
    <mergeCell ref="C30:C31"/>
    <mergeCell ref="D30:D31"/>
    <mergeCell ref="E30:E31"/>
    <mergeCell ref="A64:C64"/>
    <mergeCell ref="A1:O1"/>
    <mergeCell ref="A2:O2"/>
    <mergeCell ref="A3:O3"/>
    <mergeCell ref="A6:A7"/>
    <mergeCell ref="B6:B7"/>
    <mergeCell ref="A58:A59"/>
    <mergeCell ref="B58:B59"/>
    <mergeCell ref="C58:C59"/>
    <mergeCell ref="D58:D59"/>
    <mergeCell ref="A60:A61"/>
    <mergeCell ref="B60:B61"/>
    <mergeCell ref="C60:C61"/>
    <mergeCell ref="D60:D61"/>
    <mergeCell ref="A52:A53"/>
    <mergeCell ref="A49:C49"/>
    <mergeCell ref="A51:E51"/>
    <mergeCell ref="A54:A55"/>
    <mergeCell ref="B54:B55"/>
    <mergeCell ref="C54:C55"/>
    <mergeCell ref="D54:D55"/>
    <mergeCell ref="B52:B53"/>
    <mergeCell ref="A40:A42"/>
    <mergeCell ref="B40:B42"/>
    <mergeCell ref="A36:A37"/>
    <mergeCell ref="B36:B37"/>
    <mergeCell ref="C36:C37"/>
    <mergeCell ref="D36:D37"/>
    <mergeCell ref="A38:A39"/>
    <mergeCell ref="B38:B39"/>
    <mergeCell ref="C38:C39"/>
    <mergeCell ref="D38:D39"/>
    <mergeCell ref="J41:J42"/>
    <mergeCell ref="A62:A63"/>
    <mergeCell ref="B62:B63"/>
    <mergeCell ref="C62:C63"/>
    <mergeCell ref="D62:D63"/>
    <mergeCell ref="C40:C42"/>
    <mergeCell ref="D40:D42"/>
    <mergeCell ref="A43:A44"/>
    <mergeCell ref="B43:B44"/>
    <mergeCell ref="C43:C44"/>
    <mergeCell ref="D43:D44"/>
    <mergeCell ref="C52:C53"/>
    <mergeCell ref="D52:D53"/>
    <mergeCell ref="O10:O11"/>
    <mergeCell ref="E52:E53"/>
    <mergeCell ref="G52:O52"/>
    <mergeCell ref="F6:F7"/>
    <mergeCell ref="F10:F11"/>
    <mergeCell ref="G10:G11"/>
    <mergeCell ref="H10:H11"/>
    <mergeCell ref="I10:I11"/>
    <mergeCell ref="D6:D7"/>
    <mergeCell ref="E6:E7"/>
    <mergeCell ref="G6:O6"/>
    <mergeCell ref="G30:O30"/>
    <mergeCell ref="K17:K18"/>
    <mergeCell ref="L17:L18"/>
    <mergeCell ref="M17:M18"/>
    <mergeCell ref="N17:N18"/>
    <mergeCell ref="O17:O18"/>
    <mergeCell ref="F30:F31"/>
    <mergeCell ref="K8:K9"/>
    <mergeCell ref="L8:L9"/>
    <mergeCell ref="M8:M9"/>
    <mergeCell ref="J10:J11"/>
    <mergeCell ref="N8:N9"/>
    <mergeCell ref="O8:O9"/>
    <mergeCell ref="F8:F9"/>
    <mergeCell ref="G8:G9"/>
    <mergeCell ref="H8:H9"/>
    <mergeCell ref="I8:I9"/>
    <mergeCell ref="J8:J9"/>
    <mergeCell ref="K41:K42"/>
    <mergeCell ref="L41:L42"/>
    <mergeCell ref="M41:M42"/>
    <mergeCell ref="N41:N42"/>
    <mergeCell ref="G17:G18"/>
    <mergeCell ref="H17:H18"/>
    <mergeCell ref="I17:I18"/>
    <mergeCell ref="J17:J18"/>
    <mergeCell ref="K10:K11"/>
    <mergeCell ref="L10:L11"/>
    <mergeCell ref="M10:M11"/>
    <mergeCell ref="N10:N11"/>
    <mergeCell ref="F17:F18"/>
    <mergeCell ref="O41:O42"/>
    <mergeCell ref="F52:F53"/>
    <mergeCell ref="F41:F42"/>
    <mergeCell ref="G41:G42"/>
    <mergeCell ref="H41:H42"/>
    <mergeCell ref="I41:I42"/>
    <mergeCell ref="G25:O26"/>
    <mergeCell ref="G62:O63"/>
    <mergeCell ref="C14:C15"/>
    <mergeCell ref="G60:O61"/>
    <mergeCell ref="G58:O59"/>
    <mergeCell ref="G56:O57"/>
    <mergeCell ref="G54:O5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6"/>
  <sheetViews>
    <sheetView topLeftCell="A67" zoomScale="90" zoomScaleNormal="90" workbookViewId="0">
      <selection activeCell="J82" sqref="J82:R83"/>
    </sheetView>
  </sheetViews>
  <sheetFormatPr defaultRowHeight="16.5" x14ac:dyDescent="0.2"/>
  <cols>
    <col min="1" max="1" width="5.25" style="31" customWidth="1"/>
    <col min="2" max="2" width="7.875" style="127" bestFit="1" customWidth="1"/>
    <col min="3" max="3" width="18.125" style="128" customWidth="1"/>
    <col min="4" max="4" width="8.625" style="31" bestFit="1" customWidth="1"/>
    <col min="5" max="5" width="3.5" style="31" bestFit="1" customWidth="1"/>
    <col min="6" max="6" width="4.375" style="31" bestFit="1" customWidth="1"/>
    <col min="7" max="7" width="3.5" style="31" bestFit="1" customWidth="1"/>
    <col min="8" max="8" width="24.25" style="127" bestFit="1" customWidth="1"/>
    <col min="9" max="9" width="6.125" style="159" bestFit="1" customWidth="1"/>
    <col min="10" max="11" width="13.25" style="31" customWidth="1"/>
    <col min="12" max="16" width="9" style="31"/>
    <col min="17" max="17" width="13.25" style="31" customWidth="1"/>
    <col min="18" max="18" width="9" style="31"/>
  </cols>
  <sheetData>
    <row r="1" spans="1:18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</row>
    <row r="2" spans="1:18" x14ac:dyDescent="0.2">
      <c r="A2" s="496" t="s">
        <v>940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</row>
    <row r="3" spans="1:18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</row>
    <row r="5" spans="1:18" x14ac:dyDescent="0.2">
      <c r="A5" s="148" t="s">
        <v>930</v>
      </c>
      <c r="C5" s="146"/>
      <c r="D5" s="207"/>
      <c r="E5" s="207"/>
      <c r="F5" s="207"/>
      <c r="G5" s="207"/>
      <c r="H5" s="206"/>
    </row>
    <row r="6" spans="1:18" x14ac:dyDescent="0.2">
      <c r="A6" s="570" t="s">
        <v>63</v>
      </c>
      <c r="B6" s="524" t="s">
        <v>64</v>
      </c>
      <c r="C6" s="524" t="s">
        <v>65</v>
      </c>
      <c r="D6" s="524" t="s">
        <v>931</v>
      </c>
      <c r="E6" s="524" t="s">
        <v>4</v>
      </c>
      <c r="F6" s="524" t="s">
        <v>5</v>
      </c>
      <c r="G6" s="524" t="s">
        <v>66</v>
      </c>
      <c r="H6" s="524" t="s">
        <v>932</v>
      </c>
      <c r="I6" s="523" t="s">
        <v>456</v>
      </c>
      <c r="J6" s="479" t="s">
        <v>457</v>
      </c>
      <c r="K6" s="479"/>
      <c r="L6" s="479"/>
      <c r="M6" s="479"/>
      <c r="N6" s="479"/>
      <c r="O6" s="479"/>
      <c r="P6" s="479"/>
      <c r="Q6" s="479"/>
      <c r="R6" s="479"/>
    </row>
    <row r="7" spans="1:18" s="4" customFormat="1" ht="33" x14ac:dyDescent="0.2">
      <c r="A7" s="572"/>
      <c r="B7" s="525"/>
      <c r="C7" s="525"/>
      <c r="D7" s="525"/>
      <c r="E7" s="525"/>
      <c r="F7" s="525"/>
      <c r="G7" s="525"/>
      <c r="H7" s="525"/>
      <c r="I7" s="523"/>
      <c r="J7" s="368" t="s">
        <v>458</v>
      </c>
      <c r="K7" s="368" t="s">
        <v>459</v>
      </c>
      <c r="L7" s="360" t="s">
        <v>460</v>
      </c>
      <c r="M7" s="360" t="s">
        <v>461</v>
      </c>
      <c r="N7" s="360" t="s">
        <v>462</v>
      </c>
      <c r="O7" s="360" t="s">
        <v>463</v>
      </c>
      <c r="P7" s="368" t="s">
        <v>464</v>
      </c>
      <c r="Q7" s="368" t="s">
        <v>465</v>
      </c>
      <c r="R7" s="360" t="s">
        <v>466</v>
      </c>
    </row>
    <row r="8" spans="1:18" x14ac:dyDescent="0.2">
      <c r="A8" s="501">
        <v>1</v>
      </c>
      <c r="B8" s="532" t="s">
        <v>344</v>
      </c>
      <c r="C8" s="528" t="s">
        <v>345</v>
      </c>
      <c r="D8" s="111">
        <v>2</v>
      </c>
      <c r="E8" s="95">
        <v>0.5</v>
      </c>
      <c r="F8" s="95">
        <v>0.5</v>
      </c>
      <c r="G8" s="95" t="s">
        <v>69</v>
      </c>
      <c r="H8" s="116" t="s">
        <v>346</v>
      </c>
      <c r="I8" s="43" t="s">
        <v>467</v>
      </c>
      <c r="J8" s="416"/>
      <c r="K8" s="366" t="s">
        <v>1356</v>
      </c>
      <c r="L8" s="366" t="s">
        <v>1356</v>
      </c>
      <c r="M8" s="366" t="s">
        <v>1356</v>
      </c>
      <c r="N8" s="366">
        <v>3</v>
      </c>
      <c r="O8" s="366">
        <v>1</v>
      </c>
      <c r="P8" s="416"/>
      <c r="Q8" s="416"/>
      <c r="R8" s="416"/>
    </row>
    <row r="9" spans="1:18" x14ac:dyDescent="0.2">
      <c r="A9" s="502"/>
      <c r="B9" s="532"/>
      <c r="C9" s="528"/>
      <c r="D9" s="111"/>
      <c r="E9" s="95">
        <v>0.5</v>
      </c>
      <c r="F9" s="95">
        <v>0.5</v>
      </c>
      <c r="G9" s="95" t="s">
        <v>69</v>
      </c>
      <c r="H9" s="131" t="s">
        <v>933</v>
      </c>
      <c r="I9" s="43" t="s">
        <v>468</v>
      </c>
      <c r="J9" s="416"/>
      <c r="K9" s="366" t="s">
        <v>1356</v>
      </c>
      <c r="L9" s="366" t="s">
        <v>1356</v>
      </c>
      <c r="M9" s="366" t="s">
        <v>1356</v>
      </c>
      <c r="N9" s="366">
        <v>3</v>
      </c>
      <c r="O9" s="366">
        <v>1</v>
      </c>
      <c r="P9" s="416"/>
      <c r="Q9" s="416"/>
      <c r="R9" s="416"/>
    </row>
    <row r="10" spans="1:18" ht="33" x14ac:dyDescent="0.2">
      <c r="A10" s="37">
        <v>2</v>
      </c>
      <c r="B10" s="111" t="s">
        <v>348</v>
      </c>
      <c r="C10" s="116" t="s">
        <v>319</v>
      </c>
      <c r="D10" s="111">
        <v>3</v>
      </c>
      <c r="E10" s="95">
        <v>2</v>
      </c>
      <c r="F10" s="95">
        <v>1</v>
      </c>
      <c r="G10" s="95" t="s">
        <v>69</v>
      </c>
      <c r="H10" s="96" t="s">
        <v>934</v>
      </c>
      <c r="I10" s="43" t="s">
        <v>467</v>
      </c>
      <c r="J10" s="416"/>
      <c r="K10" s="366" t="s">
        <v>1356</v>
      </c>
      <c r="L10" s="366" t="s">
        <v>1356</v>
      </c>
      <c r="M10" s="416"/>
      <c r="N10" s="366">
        <v>8</v>
      </c>
      <c r="O10" s="416"/>
      <c r="P10" s="416"/>
      <c r="Q10" s="416"/>
      <c r="R10" s="416"/>
    </row>
    <row r="11" spans="1:18" s="4" customFormat="1" x14ac:dyDescent="0.2">
      <c r="A11" s="42"/>
      <c r="B11" s="111"/>
      <c r="C11" s="116"/>
      <c r="D11" s="111"/>
      <c r="E11" s="95"/>
      <c r="F11" s="95"/>
      <c r="G11" s="95"/>
      <c r="H11" s="96"/>
      <c r="I11" s="43" t="s">
        <v>468</v>
      </c>
      <c r="J11" s="416"/>
      <c r="K11" s="366" t="s">
        <v>1356</v>
      </c>
      <c r="L11" s="366" t="s">
        <v>1356</v>
      </c>
      <c r="M11" s="416"/>
      <c r="N11" s="366">
        <v>8</v>
      </c>
      <c r="O11" s="416"/>
      <c r="P11" s="416"/>
      <c r="Q11" s="416"/>
      <c r="R11" s="416"/>
    </row>
    <row r="12" spans="1:18" x14ac:dyDescent="0.2">
      <c r="A12" s="501">
        <v>3</v>
      </c>
      <c r="B12" s="532" t="s">
        <v>349</v>
      </c>
      <c r="C12" s="528" t="s">
        <v>116</v>
      </c>
      <c r="D12" s="111">
        <v>2</v>
      </c>
      <c r="E12" s="95">
        <v>1</v>
      </c>
      <c r="F12" s="95"/>
      <c r="G12" s="95" t="s">
        <v>69</v>
      </c>
      <c r="H12" s="131" t="s">
        <v>347</v>
      </c>
      <c r="I12" s="43" t="s">
        <v>467</v>
      </c>
      <c r="J12" s="416"/>
      <c r="K12" s="366" t="s">
        <v>1356</v>
      </c>
      <c r="L12" s="416"/>
      <c r="M12" s="366" t="s">
        <v>1356</v>
      </c>
      <c r="N12" s="366">
        <v>5</v>
      </c>
      <c r="O12" s="416"/>
      <c r="P12" s="416"/>
      <c r="Q12" s="416"/>
      <c r="R12" s="416"/>
    </row>
    <row r="13" spans="1:18" ht="33" x14ac:dyDescent="0.2">
      <c r="A13" s="502"/>
      <c r="B13" s="532"/>
      <c r="C13" s="528"/>
      <c r="D13" s="111"/>
      <c r="E13" s="95">
        <v>1</v>
      </c>
      <c r="F13" s="95"/>
      <c r="G13" s="95" t="s">
        <v>69</v>
      </c>
      <c r="H13" s="131" t="s">
        <v>935</v>
      </c>
      <c r="I13" s="43" t="s">
        <v>468</v>
      </c>
      <c r="J13" s="416"/>
      <c r="K13" s="366" t="s">
        <v>1356</v>
      </c>
      <c r="L13" s="416"/>
      <c r="M13" s="366" t="s">
        <v>1356</v>
      </c>
      <c r="N13" s="366">
        <v>5</v>
      </c>
      <c r="O13" s="416"/>
      <c r="P13" s="416"/>
      <c r="Q13" s="416"/>
      <c r="R13" s="416"/>
    </row>
    <row r="14" spans="1:18" x14ac:dyDescent="0.2">
      <c r="A14" s="501">
        <v>4</v>
      </c>
      <c r="B14" s="532" t="s">
        <v>350</v>
      </c>
      <c r="C14" s="528" t="s">
        <v>351</v>
      </c>
      <c r="D14" s="111">
        <v>3</v>
      </c>
      <c r="E14" s="95">
        <v>0.5</v>
      </c>
      <c r="F14" s="95">
        <v>1.5</v>
      </c>
      <c r="G14" s="95" t="s">
        <v>69</v>
      </c>
      <c r="H14" s="103" t="s">
        <v>352</v>
      </c>
      <c r="I14" s="43" t="s">
        <v>467</v>
      </c>
      <c r="J14" s="415"/>
      <c r="K14" s="415"/>
      <c r="L14" s="415"/>
      <c r="M14" s="415"/>
      <c r="N14" s="415"/>
      <c r="O14" s="415"/>
      <c r="P14" s="415"/>
      <c r="Q14" s="415"/>
      <c r="R14" s="415"/>
    </row>
    <row r="15" spans="1:18" x14ac:dyDescent="0.2">
      <c r="A15" s="502"/>
      <c r="B15" s="532"/>
      <c r="C15" s="528"/>
      <c r="D15" s="111"/>
      <c r="E15" s="95">
        <v>0.5</v>
      </c>
      <c r="F15" s="95">
        <v>0.5</v>
      </c>
      <c r="G15" s="95" t="s">
        <v>69</v>
      </c>
      <c r="H15" s="131" t="s">
        <v>936</v>
      </c>
      <c r="I15" s="43" t="s">
        <v>468</v>
      </c>
      <c r="J15" s="364"/>
      <c r="K15" s="364"/>
      <c r="L15" s="364"/>
      <c r="M15" s="364"/>
      <c r="N15" s="364"/>
      <c r="O15" s="364"/>
      <c r="P15" s="364"/>
      <c r="Q15" s="364"/>
      <c r="R15" s="364"/>
    </row>
    <row r="16" spans="1:18" ht="33" x14ac:dyDescent="0.2">
      <c r="A16" s="37">
        <v>5</v>
      </c>
      <c r="B16" s="111" t="s">
        <v>354</v>
      </c>
      <c r="C16" s="116" t="s">
        <v>355</v>
      </c>
      <c r="D16" s="111">
        <v>3</v>
      </c>
      <c r="E16" s="95">
        <v>3</v>
      </c>
      <c r="F16" s="95"/>
      <c r="G16" s="95" t="s">
        <v>69</v>
      </c>
      <c r="H16" s="116" t="s">
        <v>937</v>
      </c>
      <c r="I16" s="43" t="s">
        <v>467</v>
      </c>
      <c r="J16" s="416"/>
      <c r="K16" s="366" t="s">
        <v>1356</v>
      </c>
      <c r="L16" s="366" t="s">
        <v>1356</v>
      </c>
      <c r="M16" s="366" t="s">
        <v>1356</v>
      </c>
      <c r="N16" s="366">
        <v>8</v>
      </c>
      <c r="O16" s="366">
        <v>1</v>
      </c>
      <c r="P16" s="416"/>
      <c r="Q16" s="416"/>
      <c r="R16" s="416"/>
    </row>
    <row r="17" spans="1:18" s="4" customFormat="1" x14ac:dyDescent="0.2">
      <c r="A17" s="37"/>
      <c r="B17" s="111"/>
      <c r="C17" s="116"/>
      <c r="D17" s="111"/>
      <c r="E17" s="95"/>
      <c r="F17" s="95"/>
      <c r="G17" s="95"/>
      <c r="H17" s="116"/>
      <c r="I17" s="43" t="s">
        <v>468</v>
      </c>
      <c r="J17" s="416"/>
      <c r="K17" s="366" t="s">
        <v>1356</v>
      </c>
      <c r="L17" s="366" t="s">
        <v>1356</v>
      </c>
      <c r="M17" s="366" t="s">
        <v>1356</v>
      </c>
      <c r="N17" s="366">
        <v>8</v>
      </c>
      <c r="O17" s="366">
        <v>1</v>
      </c>
      <c r="P17" s="416"/>
      <c r="Q17" s="416"/>
      <c r="R17" s="416"/>
    </row>
    <row r="18" spans="1:18" x14ac:dyDescent="0.2">
      <c r="A18" s="37">
        <v>6</v>
      </c>
      <c r="B18" s="111" t="s">
        <v>356</v>
      </c>
      <c r="C18" s="116" t="s">
        <v>357</v>
      </c>
      <c r="D18" s="111">
        <v>2</v>
      </c>
      <c r="E18" s="95">
        <v>1</v>
      </c>
      <c r="F18" s="95">
        <v>1</v>
      </c>
      <c r="G18" s="95" t="s">
        <v>69</v>
      </c>
      <c r="H18" s="116" t="s">
        <v>358</v>
      </c>
      <c r="I18" s="43" t="s">
        <v>467</v>
      </c>
      <c r="J18" s="416"/>
      <c r="K18" s="416"/>
      <c r="L18" s="366" t="s">
        <v>1356</v>
      </c>
      <c r="M18" s="366" t="s">
        <v>1356</v>
      </c>
      <c r="N18" s="366">
        <v>1</v>
      </c>
      <c r="O18" s="416"/>
      <c r="P18" s="416"/>
      <c r="Q18" s="416"/>
      <c r="R18" s="416"/>
    </row>
    <row r="19" spans="1:18" s="4" customFormat="1" x14ac:dyDescent="0.2">
      <c r="A19" s="37"/>
      <c r="B19" s="111"/>
      <c r="C19" s="116"/>
      <c r="D19" s="111"/>
      <c r="E19" s="95"/>
      <c r="F19" s="95"/>
      <c r="G19" s="95"/>
      <c r="H19" s="116"/>
      <c r="I19" s="43" t="s">
        <v>468</v>
      </c>
      <c r="J19" s="416"/>
      <c r="K19" s="416"/>
      <c r="L19" s="366" t="s">
        <v>1356</v>
      </c>
      <c r="M19" s="366" t="s">
        <v>1356</v>
      </c>
      <c r="N19" s="366">
        <v>1</v>
      </c>
      <c r="O19" s="416"/>
      <c r="P19" s="416"/>
      <c r="Q19" s="416"/>
      <c r="R19" s="416"/>
    </row>
    <row r="20" spans="1:18" ht="33" x14ac:dyDescent="0.2">
      <c r="A20" s="37">
        <v>7</v>
      </c>
      <c r="B20" s="111" t="s">
        <v>359</v>
      </c>
      <c r="C20" s="116" t="s">
        <v>360</v>
      </c>
      <c r="D20" s="111">
        <v>2</v>
      </c>
      <c r="E20" s="95">
        <v>1</v>
      </c>
      <c r="F20" s="95">
        <v>1</v>
      </c>
      <c r="G20" s="95" t="s">
        <v>69</v>
      </c>
      <c r="H20" s="116" t="s">
        <v>361</v>
      </c>
      <c r="I20" s="43" t="s">
        <v>467</v>
      </c>
      <c r="J20" s="416"/>
      <c r="K20" s="366" t="s">
        <v>1356</v>
      </c>
      <c r="L20" s="366" t="s">
        <v>1356</v>
      </c>
      <c r="M20" s="366" t="s">
        <v>1356</v>
      </c>
      <c r="N20" s="366">
        <v>7</v>
      </c>
      <c r="O20" s="416"/>
      <c r="P20" s="416"/>
      <c r="Q20" s="416"/>
      <c r="R20" s="416"/>
    </row>
    <row r="21" spans="1:18" s="4" customFormat="1" x14ac:dyDescent="0.2">
      <c r="A21" s="37"/>
      <c r="B21" s="111"/>
      <c r="C21" s="116"/>
      <c r="D21" s="111"/>
      <c r="E21" s="95"/>
      <c r="F21" s="95"/>
      <c r="G21" s="95"/>
      <c r="H21" s="116"/>
      <c r="I21" s="43" t="s">
        <v>468</v>
      </c>
      <c r="J21" s="416"/>
      <c r="K21" s="366" t="s">
        <v>1356</v>
      </c>
      <c r="L21" s="366" t="s">
        <v>1356</v>
      </c>
      <c r="M21" s="366" t="s">
        <v>1356</v>
      </c>
      <c r="N21" s="366">
        <v>7</v>
      </c>
      <c r="O21" s="416"/>
      <c r="P21" s="416"/>
      <c r="Q21" s="416"/>
      <c r="R21" s="416"/>
    </row>
    <row r="22" spans="1:18" ht="33" x14ac:dyDescent="0.2">
      <c r="A22" s="37">
        <v>8</v>
      </c>
      <c r="B22" s="111" t="s">
        <v>362</v>
      </c>
      <c r="C22" s="116" t="s">
        <v>363</v>
      </c>
      <c r="D22" s="111">
        <v>2</v>
      </c>
      <c r="E22" s="95">
        <v>1</v>
      </c>
      <c r="F22" s="95">
        <v>1</v>
      </c>
      <c r="G22" s="95" t="s">
        <v>69</v>
      </c>
      <c r="H22" s="131" t="s">
        <v>938</v>
      </c>
      <c r="I22" s="43" t="s">
        <v>467</v>
      </c>
      <c r="J22" s="416"/>
      <c r="K22" s="416"/>
      <c r="L22" s="366" t="s">
        <v>1356</v>
      </c>
      <c r="M22" s="366" t="s">
        <v>1356</v>
      </c>
      <c r="N22" s="366">
        <v>1</v>
      </c>
      <c r="O22" s="416"/>
      <c r="P22" s="416"/>
      <c r="Q22" s="416"/>
      <c r="R22" s="416"/>
    </row>
    <row r="23" spans="1:18" s="4" customFormat="1" x14ac:dyDescent="0.2">
      <c r="A23" s="37"/>
      <c r="B23" s="111"/>
      <c r="C23" s="116"/>
      <c r="D23" s="111"/>
      <c r="E23" s="95"/>
      <c r="F23" s="95"/>
      <c r="G23" s="95"/>
      <c r="H23" s="131"/>
      <c r="I23" s="43" t="s">
        <v>468</v>
      </c>
      <c r="J23" s="416"/>
      <c r="K23" s="416"/>
      <c r="L23" s="366" t="s">
        <v>1356</v>
      </c>
      <c r="M23" s="366" t="s">
        <v>1356</v>
      </c>
      <c r="N23" s="366">
        <v>1</v>
      </c>
      <c r="O23" s="416"/>
      <c r="P23" s="416"/>
      <c r="Q23" s="416"/>
      <c r="R23" s="416"/>
    </row>
    <row r="24" spans="1:18" x14ac:dyDescent="0.2">
      <c r="A24" s="37">
        <v>9</v>
      </c>
      <c r="B24" s="111" t="s">
        <v>364</v>
      </c>
      <c r="C24" s="116" t="s">
        <v>153</v>
      </c>
      <c r="D24" s="111">
        <v>1</v>
      </c>
      <c r="E24" s="95"/>
      <c r="F24" s="95"/>
      <c r="G24" s="95">
        <v>1</v>
      </c>
      <c r="H24" s="90" t="s">
        <v>365</v>
      </c>
      <c r="I24" s="43" t="s">
        <v>467</v>
      </c>
      <c r="J24" s="470" t="s">
        <v>1423</v>
      </c>
      <c r="K24" s="674"/>
      <c r="L24" s="674"/>
      <c r="M24" s="674"/>
      <c r="N24" s="674"/>
      <c r="O24" s="674"/>
      <c r="P24" s="674"/>
      <c r="Q24" s="674"/>
      <c r="R24" s="675"/>
    </row>
    <row r="25" spans="1:18" s="4" customFormat="1" x14ac:dyDescent="0.2">
      <c r="A25" s="210"/>
      <c r="B25" s="211"/>
      <c r="C25" s="212"/>
      <c r="D25" s="111"/>
      <c r="E25" s="95"/>
      <c r="F25" s="95"/>
      <c r="G25" s="95"/>
      <c r="H25" s="90"/>
      <c r="I25" s="43" t="s">
        <v>468</v>
      </c>
      <c r="J25" s="676"/>
      <c r="K25" s="677"/>
      <c r="L25" s="677"/>
      <c r="M25" s="677"/>
      <c r="N25" s="677"/>
      <c r="O25" s="677"/>
      <c r="P25" s="677"/>
      <c r="Q25" s="677"/>
      <c r="R25" s="678"/>
    </row>
    <row r="26" spans="1:18" x14ac:dyDescent="0.2">
      <c r="A26" s="668" t="s">
        <v>81</v>
      </c>
      <c r="B26" s="669"/>
      <c r="C26" s="670"/>
      <c r="D26" s="118">
        <f>SUM(D8:D24)</f>
        <v>20</v>
      </c>
      <c r="E26" s="118">
        <f>SUM(E8:E24)</f>
        <v>12</v>
      </c>
      <c r="F26" s="118">
        <f>SUM(F8:F24)</f>
        <v>7</v>
      </c>
      <c r="G26" s="118">
        <f>SUM(G8:G24)</f>
        <v>1</v>
      </c>
      <c r="H26" s="94"/>
    </row>
    <row r="27" spans="1:18" x14ac:dyDescent="0.2">
      <c r="A27" s="668" t="s">
        <v>939</v>
      </c>
      <c r="B27" s="669"/>
      <c r="C27" s="670"/>
      <c r="D27" s="118">
        <f>E27+F27+G27</f>
        <v>1960</v>
      </c>
      <c r="E27" s="118">
        <f>E26*50</f>
        <v>600</v>
      </c>
      <c r="F27" s="118">
        <f>F26*170</f>
        <v>1190</v>
      </c>
      <c r="G27" s="118">
        <f>G26*170</f>
        <v>170</v>
      </c>
      <c r="H27" s="94"/>
    </row>
    <row r="29" spans="1:18" x14ac:dyDescent="0.2">
      <c r="A29" s="121" t="s">
        <v>941</v>
      </c>
      <c r="C29" s="208"/>
      <c r="D29" s="208"/>
      <c r="E29" s="208"/>
      <c r="F29" s="208"/>
      <c r="G29" s="208"/>
      <c r="H29" s="209"/>
    </row>
    <row r="30" spans="1:18" x14ac:dyDescent="0.2">
      <c r="A30" s="570" t="s">
        <v>63</v>
      </c>
      <c r="B30" s="524" t="s">
        <v>64</v>
      </c>
      <c r="C30" s="524" t="s">
        <v>65</v>
      </c>
      <c r="D30" s="524" t="s">
        <v>931</v>
      </c>
      <c r="E30" s="524" t="s">
        <v>4</v>
      </c>
      <c r="F30" s="524" t="s">
        <v>5</v>
      </c>
      <c r="G30" s="524" t="s">
        <v>66</v>
      </c>
      <c r="H30" s="524" t="s">
        <v>932</v>
      </c>
      <c r="I30" s="523" t="s">
        <v>456</v>
      </c>
      <c r="J30" s="479" t="s">
        <v>457</v>
      </c>
      <c r="K30" s="479"/>
      <c r="L30" s="479"/>
      <c r="M30" s="479"/>
      <c r="N30" s="479"/>
      <c r="O30" s="479"/>
      <c r="P30" s="479"/>
      <c r="Q30" s="479"/>
      <c r="R30" s="479"/>
    </row>
    <row r="31" spans="1:18" s="4" customFormat="1" ht="33" x14ac:dyDescent="0.2">
      <c r="A31" s="572"/>
      <c r="B31" s="525"/>
      <c r="C31" s="525"/>
      <c r="D31" s="525"/>
      <c r="E31" s="525"/>
      <c r="F31" s="525"/>
      <c r="G31" s="525"/>
      <c r="H31" s="525"/>
      <c r="I31" s="523"/>
      <c r="J31" s="368" t="s">
        <v>458</v>
      </c>
      <c r="K31" s="368" t="s">
        <v>459</v>
      </c>
      <c r="L31" s="360" t="s">
        <v>460</v>
      </c>
      <c r="M31" s="360" t="s">
        <v>461</v>
      </c>
      <c r="N31" s="360" t="s">
        <v>462</v>
      </c>
      <c r="O31" s="360" t="s">
        <v>463</v>
      </c>
      <c r="P31" s="368" t="s">
        <v>464</v>
      </c>
      <c r="Q31" s="368" t="s">
        <v>465</v>
      </c>
      <c r="R31" s="360" t="s">
        <v>466</v>
      </c>
    </row>
    <row r="32" spans="1:18" ht="33" x14ac:dyDescent="0.2">
      <c r="A32" s="37">
        <v>1</v>
      </c>
      <c r="B32" s="111" t="s">
        <v>366</v>
      </c>
      <c r="C32" s="131" t="s">
        <v>942</v>
      </c>
      <c r="D32" s="111">
        <v>2</v>
      </c>
      <c r="E32" s="95">
        <v>1</v>
      </c>
      <c r="F32" s="95">
        <v>1</v>
      </c>
      <c r="G32" s="95" t="s">
        <v>577</v>
      </c>
      <c r="H32" s="103" t="s">
        <v>400</v>
      </c>
      <c r="I32" s="43" t="s">
        <v>467</v>
      </c>
      <c r="J32" s="415"/>
      <c r="K32" s="415"/>
      <c r="L32" s="415"/>
      <c r="M32" s="415"/>
      <c r="N32" s="415"/>
      <c r="O32" s="415"/>
      <c r="P32" s="415"/>
      <c r="Q32" s="415"/>
      <c r="R32" s="415"/>
    </row>
    <row r="33" spans="1:18" s="4" customFormat="1" x14ac:dyDescent="0.2">
      <c r="A33" s="42"/>
      <c r="B33" s="134"/>
      <c r="C33" s="136"/>
      <c r="D33" s="134"/>
      <c r="E33" s="95"/>
      <c r="F33" s="95"/>
      <c r="G33" s="95"/>
      <c r="H33" s="103"/>
      <c r="I33" s="43" t="s">
        <v>468</v>
      </c>
      <c r="J33" s="366"/>
      <c r="K33" s="366"/>
      <c r="L33" s="366"/>
      <c r="M33" s="366"/>
      <c r="N33" s="366"/>
      <c r="O33" s="366"/>
      <c r="P33" s="366"/>
      <c r="Q33" s="366"/>
      <c r="R33" s="366"/>
    </row>
    <row r="34" spans="1:18" x14ac:dyDescent="0.2">
      <c r="A34" s="501">
        <v>2</v>
      </c>
      <c r="B34" s="529" t="s">
        <v>368</v>
      </c>
      <c r="C34" s="509" t="s">
        <v>369</v>
      </c>
      <c r="D34" s="529">
        <v>3</v>
      </c>
      <c r="E34" s="95">
        <v>0.5</v>
      </c>
      <c r="F34" s="95">
        <v>1.5</v>
      </c>
      <c r="G34" s="95" t="s">
        <v>69</v>
      </c>
      <c r="H34" s="131" t="s">
        <v>943</v>
      </c>
      <c r="I34" s="43" t="s">
        <v>467</v>
      </c>
      <c r="J34" s="416"/>
      <c r="K34" s="366" t="s">
        <v>1356</v>
      </c>
      <c r="L34" s="366" t="s">
        <v>1356</v>
      </c>
      <c r="M34" s="366" t="s">
        <v>1356</v>
      </c>
      <c r="N34" s="366">
        <v>11</v>
      </c>
      <c r="O34" s="366">
        <v>6</v>
      </c>
      <c r="P34" s="416"/>
      <c r="Q34" s="416"/>
      <c r="R34" s="366">
        <v>4</v>
      </c>
    </row>
    <row r="35" spans="1:18" x14ac:dyDescent="0.2">
      <c r="A35" s="502"/>
      <c r="B35" s="531"/>
      <c r="C35" s="510"/>
      <c r="D35" s="531"/>
      <c r="E35" s="95">
        <v>0.5</v>
      </c>
      <c r="F35" s="95">
        <v>0.5</v>
      </c>
      <c r="G35" s="95" t="s">
        <v>69</v>
      </c>
      <c r="H35" s="103" t="s">
        <v>370</v>
      </c>
      <c r="I35" s="43" t="s">
        <v>468</v>
      </c>
      <c r="J35" s="416"/>
      <c r="K35" s="366" t="s">
        <v>1356</v>
      </c>
      <c r="L35" s="366" t="s">
        <v>1356</v>
      </c>
      <c r="M35" s="366" t="s">
        <v>1356</v>
      </c>
      <c r="N35" s="366">
        <v>11</v>
      </c>
      <c r="O35" s="366">
        <v>6</v>
      </c>
      <c r="P35" s="416"/>
      <c r="Q35" s="416"/>
      <c r="R35" s="366">
        <v>4</v>
      </c>
    </row>
    <row r="36" spans="1:18" x14ac:dyDescent="0.2">
      <c r="A36" s="37">
        <v>3</v>
      </c>
      <c r="B36" s="111" t="s">
        <v>371</v>
      </c>
      <c r="C36" s="116" t="s">
        <v>944</v>
      </c>
      <c r="D36" s="111">
        <v>2</v>
      </c>
      <c r="E36" s="95">
        <v>0.5</v>
      </c>
      <c r="F36" s="95">
        <v>1.5</v>
      </c>
      <c r="G36" s="95" t="s">
        <v>69</v>
      </c>
      <c r="H36" s="103" t="s">
        <v>372</v>
      </c>
      <c r="I36" s="43" t="s">
        <v>467</v>
      </c>
      <c r="J36" s="415"/>
      <c r="K36" s="415"/>
      <c r="L36" s="415"/>
      <c r="M36" s="415"/>
      <c r="N36" s="415"/>
      <c r="O36" s="415"/>
      <c r="P36" s="415"/>
      <c r="Q36" s="415"/>
      <c r="R36" s="415"/>
    </row>
    <row r="37" spans="1:18" s="4" customFormat="1" x14ac:dyDescent="0.2">
      <c r="A37" s="42"/>
      <c r="B37" s="134"/>
      <c r="C37" s="213"/>
      <c r="D37" s="134"/>
      <c r="E37" s="95"/>
      <c r="F37" s="95"/>
      <c r="G37" s="95"/>
      <c r="H37" s="103"/>
      <c r="I37" s="43" t="s">
        <v>468</v>
      </c>
      <c r="J37" s="366"/>
      <c r="K37" s="366"/>
      <c r="L37" s="366"/>
      <c r="M37" s="366"/>
      <c r="N37" s="366"/>
      <c r="O37" s="366"/>
      <c r="P37" s="366"/>
      <c r="Q37" s="366"/>
      <c r="R37" s="366"/>
    </row>
    <row r="38" spans="1:18" x14ac:dyDescent="0.2">
      <c r="A38" s="501">
        <v>4</v>
      </c>
      <c r="B38" s="529" t="s">
        <v>373</v>
      </c>
      <c r="C38" s="509" t="s">
        <v>374</v>
      </c>
      <c r="D38" s="529">
        <v>2</v>
      </c>
      <c r="E38" s="95">
        <v>0.5</v>
      </c>
      <c r="F38" s="95">
        <v>0.5</v>
      </c>
      <c r="G38" s="95" t="s">
        <v>69</v>
      </c>
      <c r="H38" s="103" t="s">
        <v>370</v>
      </c>
      <c r="I38" s="43" t="s">
        <v>467</v>
      </c>
      <c r="J38" s="415"/>
      <c r="K38" s="415"/>
      <c r="L38" s="415"/>
      <c r="M38" s="415"/>
      <c r="N38" s="415"/>
      <c r="O38" s="415"/>
      <c r="P38" s="415"/>
      <c r="Q38" s="415"/>
      <c r="R38" s="415"/>
    </row>
    <row r="39" spans="1:18" x14ac:dyDescent="0.2">
      <c r="A39" s="502"/>
      <c r="B39" s="531"/>
      <c r="C39" s="510"/>
      <c r="D39" s="531"/>
      <c r="E39" s="89">
        <v>0.5</v>
      </c>
      <c r="F39" s="89">
        <v>0.5</v>
      </c>
      <c r="G39" s="95" t="s">
        <v>69</v>
      </c>
      <c r="H39" s="116" t="s">
        <v>375</v>
      </c>
      <c r="I39" s="43" t="s">
        <v>468</v>
      </c>
      <c r="J39" s="366"/>
      <c r="K39" s="366"/>
      <c r="L39" s="366"/>
      <c r="M39" s="366"/>
      <c r="N39" s="366"/>
      <c r="O39" s="366"/>
      <c r="P39" s="366"/>
      <c r="Q39" s="366"/>
      <c r="R39" s="366"/>
    </row>
    <row r="40" spans="1:18" ht="33" x14ac:dyDescent="0.2">
      <c r="A40" s="37">
        <v>5</v>
      </c>
      <c r="B40" s="111" t="s">
        <v>376</v>
      </c>
      <c r="C40" s="116" t="s">
        <v>377</v>
      </c>
      <c r="D40" s="111">
        <v>2</v>
      </c>
      <c r="E40" s="95">
        <v>1</v>
      </c>
      <c r="F40" s="95">
        <v>1</v>
      </c>
      <c r="G40" s="95" t="s">
        <v>69</v>
      </c>
      <c r="H40" s="90" t="s">
        <v>378</v>
      </c>
      <c r="I40" s="43" t="s">
        <v>467</v>
      </c>
      <c r="J40" s="416"/>
      <c r="K40" s="366" t="s">
        <v>1356</v>
      </c>
      <c r="L40" s="366" t="s">
        <v>1356</v>
      </c>
      <c r="M40" s="366" t="s">
        <v>1356</v>
      </c>
      <c r="N40" s="366">
        <v>1</v>
      </c>
      <c r="O40" s="416"/>
      <c r="P40" s="416"/>
      <c r="Q40" s="366">
        <v>8</v>
      </c>
      <c r="R40" s="366">
        <v>2</v>
      </c>
    </row>
    <row r="41" spans="1:18" s="4" customFormat="1" x14ac:dyDescent="0.2">
      <c r="A41" s="37"/>
      <c r="B41" s="111"/>
      <c r="C41" s="116"/>
      <c r="D41" s="111"/>
      <c r="E41" s="95"/>
      <c r="F41" s="95"/>
      <c r="G41" s="95"/>
      <c r="H41" s="90"/>
      <c r="I41" s="43" t="s">
        <v>468</v>
      </c>
      <c r="J41" s="416"/>
      <c r="K41" s="366" t="s">
        <v>1356</v>
      </c>
      <c r="L41" s="366" t="s">
        <v>1356</v>
      </c>
      <c r="M41" s="366" t="s">
        <v>1356</v>
      </c>
      <c r="N41" s="366">
        <v>1</v>
      </c>
      <c r="O41" s="416"/>
      <c r="P41" s="416"/>
      <c r="Q41" s="366">
        <v>8</v>
      </c>
      <c r="R41" s="366">
        <v>2</v>
      </c>
    </row>
    <row r="42" spans="1:18" x14ac:dyDescent="0.2">
      <c r="A42" s="37">
        <v>6</v>
      </c>
      <c r="B42" s="111" t="s">
        <v>379</v>
      </c>
      <c r="C42" s="116" t="s">
        <v>380</v>
      </c>
      <c r="D42" s="111">
        <v>2</v>
      </c>
      <c r="E42" s="89">
        <v>0.5</v>
      </c>
      <c r="F42" s="89">
        <v>1.5</v>
      </c>
      <c r="G42" s="95" t="s">
        <v>69</v>
      </c>
      <c r="H42" s="116" t="s">
        <v>358</v>
      </c>
      <c r="I42" s="43" t="s">
        <v>467</v>
      </c>
      <c r="J42" s="416"/>
      <c r="K42" s="416"/>
      <c r="L42" s="366" t="s">
        <v>1356</v>
      </c>
      <c r="M42" s="366" t="s">
        <v>1356</v>
      </c>
      <c r="N42" s="366">
        <v>6</v>
      </c>
      <c r="O42" s="366">
        <v>1</v>
      </c>
      <c r="P42" s="416"/>
      <c r="Q42" s="416"/>
      <c r="R42" s="416"/>
    </row>
    <row r="43" spans="1:18" s="4" customFormat="1" x14ac:dyDescent="0.2">
      <c r="A43" s="37"/>
      <c r="B43" s="111"/>
      <c r="C43" s="116"/>
      <c r="D43" s="111"/>
      <c r="E43" s="89"/>
      <c r="F43" s="89"/>
      <c r="G43" s="95"/>
      <c r="H43" s="116"/>
      <c r="I43" s="43" t="s">
        <v>468</v>
      </c>
      <c r="J43" s="416"/>
      <c r="K43" s="416"/>
      <c r="L43" s="366" t="s">
        <v>1356</v>
      </c>
      <c r="M43" s="366" t="s">
        <v>1356</v>
      </c>
      <c r="N43" s="366">
        <v>6</v>
      </c>
      <c r="O43" s="366">
        <v>1</v>
      </c>
      <c r="P43" s="416"/>
      <c r="Q43" s="416"/>
      <c r="R43" s="416"/>
    </row>
    <row r="44" spans="1:18" ht="33" x14ac:dyDescent="0.2">
      <c r="A44" s="37">
        <v>7</v>
      </c>
      <c r="B44" s="111" t="s">
        <v>381</v>
      </c>
      <c r="C44" s="116" t="s">
        <v>382</v>
      </c>
      <c r="D44" s="111">
        <v>2</v>
      </c>
      <c r="E44" s="95">
        <v>1</v>
      </c>
      <c r="F44" s="95">
        <v>1</v>
      </c>
      <c r="G44" s="95" t="s">
        <v>69</v>
      </c>
      <c r="H44" s="131" t="s">
        <v>383</v>
      </c>
      <c r="I44" s="43" t="s">
        <v>467</v>
      </c>
      <c r="J44" s="415"/>
      <c r="K44" s="415"/>
      <c r="L44" s="415"/>
      <c r="M44" s="415"/>
      <c r="N44" s="415"/>
      <c r="O44" s="415"/>
      <c r="P44" s="415"/>
      <c r="Q44" s="415"/>
      <c r="R44" s="415"/>
    </row>
    <row r="45" spans="1:18" s="4" customFormat="1" x14ac:dyDescent="0.2">
      <c r="A45" s="37"/>
      <c r="B45" s="111"/>
      <c r="C45" s="116"/>
      <c r="D45" s="111"/>
      <c r="E45" s="95"/>
      <c r="F45" s="95"/>
      <c r="G45" s="95"/>
      <c r="H45" s="131"/>
      <c r="I45" s="43" t="s">
        <v>468</v>
      </c>
      <c r="J45" s="364"/>
      <c r="K45" s="364"/>
      <c r="L45" s="364"/>
      <c r="M45" s="364"/>
      <c r="N45" s="364"/>
      <c r="O45" s="364"/>
      <c r="P45" s="364"/>
      <c r="Q45" s="364"/>
      <c r="R45" s="364"/>
    </row>
    <row r="46" spans="1:18" x14ac:dyDescent="0.2">
      <c r="A46" s="37">
        <v>8</v>
      </c>
      <c r="B46" s="111" t="s">
        <v>384</v>
      </c>
      <c r="C46" s="116" t="s">
        <v>945</v>
      </c>
      <c r="D46" s="111">
        <v>1</v>
      </c>
      <c r="E46" s="89">
        <v>1</v>
      </c>
      <c r="F46" s="95" t="s">
        <v>69</v>
      </c>
      <c r="G46" s="95" t="s">
        <v>69</v>
      </c>
      <c r="H46" s="90" t="s">
        <v>385</v>
      </c>
      <c r="I46" s="43" t="s">
        <v>467</v>
      </c>
      <c r="J46" s="416"/>
      <c r="K46" s="366" t="s">
        <v>1356</v>
      </c>
      <c r="L46" s="366" t="s">
        <v>1356</v>
      </c>
      <c r="M46" s="366" t="s">
        <v>1356</v>
      </c>
      <c r="N46" s="366">
        <v>1</v>
      </c>
      <c r="O46" s="416"/>
      <c r="P46" s="416"/>
      <c r="Q46" s="366">
        <v>2</v>
      </c>
      <c r="R46" s="366">
        <v>5</v>
      </c>
    </row>
    <row r="47" spans="1:18" s="4" customFormat="1" x14ac:dyDescent="0.2">
      <c r="A47" s="42"/>
      <c r="B47" s="134"/>
      <c r="C47" s="213"/>
      <c r="D47" s="111"/>
      <c r="E47" s="89"/>
      <c r="F47" s="95"/>
      <c r="G47" s="95"/>
      <c r="H47" s="90"/>
      <c r="I47" s="43" t="s">
        <v>468</v>
      </c>
      <c r="J47" s="416"/>
      <c r="K47" s="366" t="s">
        <v>1356</v>
      </c>
      <c r="L47" s="366" t="s">
        <v>1356</v>
      </c>
      <c r="M47" s="366" t="s">
        <v>1356</v>
      </c>
      <c r="N47" s="366">
        <v>1</v>
      </c>
      <c r="O47" s="416"/>
      <c r="P47" s="416"/>
      <c r="Q47" s="366">
        <v>2</v>
      </c>
      <c r="R47" s="366">
        <v>5</v>
      </c>
    </row>
    <row r="48" spans="1:18" x14ac:dyDescent="0.2">
      <c r="A48" s="501">
        <v>9</v>
      </c>
      <c r="B48" s="679" t="s">
        <v>364</v>
      </c>
      <c r="C48" s="509" t="s">
        <v>156</v>
      </c>
      <c r="D48" s="194">
        <v>4</v>
      </c>
      <c r="E48" s="95" t="s">
        <v>69</v>
      </c>
      <c r="F48" s="95" t="s">
        <v>69</v>
      </c>
      <c r="G48" s="95">
        <v>4</v>
      </c>
      <c r="H48" s="131" t="s">
        <v>946</v>
      </c>
      <c r="I48" s="43" t="s">
        <v>467</v>
      </c>
      <c r="J48" s="470" t="s">
        <v>1423</v>
      </c>
      <c r="K48" s="674"/>
      <c r="L48" s="674"/>
      <c r="M48" s="674"/>
      <c r="N48" s="674"/>
      <c r="O48" s="674"/>
      <c r="P48" s="674"/>
      <c r="Q48" s="674"/>
      <c r="R48" s="675"/>
    </row>
    <row r="49" spans="1:18" x14ac:dyDescent="0.2">
      <c r="A49" s="502"/>
      <c r="B49" s="680"/>
      <c r="C49" s="510"/>
      <c r="D49" s="95"/>
      <c r="E49" s="95"/>
      <c r="F49" s="95"/>
      <c r="G49" s="95"/>
      <c r="H49" s="131" t="s">
        <v>947</v>
      </c>
      <c r="I49" s="43" t="s">
        <v>468</v>
      </c>
      <c r="J49" s="676"/>
      <c r="K49" s="677"/>
      <c r="L49" s="677"/>
      <c r="M49" s="677"/>
      <c r="N49" s="677"/>
      <c r="O49" s="677"/>
      <c r="P49" s="677"/>
      <c r="Q49" s="677"/>
      <c r="R49" s="678"/>
    </row>
    <row r="50" spans="1:18" x14ac:dyDescent="0.2">
      <c r="A50" s="668" t="s">
        <v>81</v>
      </c>
      <c r="B50" s="669"/>
      <c r="C50" s="670"/>
      <c r="D50" s="101">
        <f>SUM(D32:D49)</f>
        <v>20</v>
      </c>
      <c r="E50" s="101">
        <f>SUM(E32:E49)</f>
        <v>7</v>
      </c>
      <c r="F50" s="101">
        <f>SUM(F32:F49)</f>
        <v>9</v>
      </c>
      <c r="G50" s="101">
        <f>SUM(G32:G49)</f>
        <v>4</v>
      </c>
      <c r="H50" s="103"/>
    </row>
    <row r="51" spans="1:18" x14ac:dyDescent="0.2">
      <c r="A51" s="671" t="s">
        <v>939</v>
      </c>
      <c r="B51" s="672"/>
      <c r="C51" s="673"/>
      <c r="D51" s="118">
        <f>E51+F51+G51</f>
        <v>2560</v>
      </c>
      <c r="E51" s="118">
        <f>E50*50</f>
        <v>350</v>
      </c>
      <c r="F51" s="118">
        <f>F50*170</f>
        <v>1530</v>
      </c>
      <c r="G51" s="118">
        <f>G50*170</f>
        <v>680</v>
      </c>
      <c r="H51" s="103"/>
    </row>
    <row r="53" spans="1:18" x14ac:dyDescent="0.2">
      <c r="A53" s="121" t="s">
        <v>948</v>
      </c>
      <c r="C53" s="208"/>
      <c r="D53" s="208"/>
      <c r="E53" s="208"/>
      <c r="F53" s="208"/>
      <c r="G53" s="208"/>
      <c r="H53" s="209"/>
    </row>
    <row r="54" spans="1:18" x14ac:dyDescent="0.2">
      <c r="A54" s="570" t="s">
        <v>63</v>
      </c>
      <c r="B54" s="524" t="s">
        <v>64</v>
      </c>
      <c r="C54" s="524" t="s">
        <v>65</v>
      </c>
      <c r="D54" s="524" t="s">
        <v>931</v>
      </c>
      <c r="E54" s="524" t="s">
        <v>4</v>
      </c>
      <c r="F54" s="524" t="s">
        <v>5</v>
      </c>
      <c r="G54" s="524" t="s">
        <v>66</v>
      </c>
      <c r="H54" s="524" t="s">
        <v>932</v>
      </c>
      <c r="I54" s="523" t="s">
        <v>456</v>
      </c>
      <c r="J54" s="479" t="s">
        <v>457</v>
      </c>
      <c r="K54" s="479"/>
      <c r="L54" s="479"/>
      <c r="M54" s="479"/>
      <c r="N54" s="479"/>
      <c r="O54" s="479"/>
      <c r="P54" s="479"/>
      <c r="Q54" s="479"/>
      <c r="R54" s="479"/>
    </row>
    <row r="55" spans="1:18" s="4" customFormat="1" ht="33" x14ac:dyDescent="0.2">
      <c r="A55" s="572"/>
      <c r="B55" s="525"/>
      <c r="C55" s="525"/>
      <c r="D55" s="525"/>
      <c r="E55" s="525"/>
      <c r="F55" s="525"/>
      <c r="G55" s="525"/>
      <c r="H55" s="525"/>
      <c r="I55" s="523"/>
      <c r="J55" s="368" t="s">
        <v>458</v>
      </c>
      <c r="K55" s="368" t="s">
        <v>459</v>
      </c>
      <c r="L55" s="360" t="s">
        <v>460</v>
      </c>
      <c r="M55" s="360" t="s">
        <v>461</v>
      </c>
      <c r="N55" s="360" t="s">
        <v>462</v>
      </c>
      <c r="O55" s="360" t="s">
        <v>463</v>
      </c>
      <c r="P55" s="368" t="s">
        <v>464</v>
      </c>
      <c r="Q55" s="368" t="s">
        <v>465</v>
      </c>
      <c r="R55" s="360" t="s">
        <v>466</v>
      </c>
    </row>
    <row r="56" spans="1:18" x14ac:dyDescent="0.2">
      <c r="A56" s="37">
        <v>1</v>
      </c>
      <c r="B56" s="111" t="s">
        <v>387</v>
      </c>
      <c r="C56" s="116" t="s">
        <v>388</v>
      </c>
      <c r="D56" s="111">
        <v>2</v>
      </c>
      <c r="E56" s="95">
        <v>1</v>
      </c>
      <c r="F56" s="95">
        <v>1</v>
      </c>
      <c r="G56" s="95"/>
      <c r="H56" s="103" t="s">
        <v>389</v>
      </c>
      <c r="I56" s="43" t="s">
        <v>467</v>
      </c>
      <c r="J56" s="416"/>
      <c r="K56" s="366" t="s">
        <v>1356</v>
      </c>
      <c r="L56" s="366" t="s">
        <v>1356</v>
      </c>
      <c r="M56" s="366" t="s">
        <v>1356</v>
      </c>
      <c r="N56" s="366">
        <v>12</v>
      </c>
      <c r="O56" s="416"/>
      <c r="P56" s="416"/>
      <c r="Q56" s="416"/>
      <c r="R56" s="366">
        <v>3</v>
      </c>
    </row>
    <row r="57" spans="1:18" s="4" customFormat="1" x14ac:dyDescent="0.2">
      <c r="A57" s="37"/>
      <c r="B57" s="111"/>
      <c r="C57" s="116"/>
      <c r="D57" s="111"/>
      <c r="E57" s="95"/>
      <c r="F57" s="95"/>
      <c r="G57" s="95"/>
      <c r="H57" s="103"/>
      <c r="I57" s="43" t="s">
        <v>468</v>
      </c>
      <c r="J57" s="416"/>
      <c r="K57" s="366" t="s">
        <v>1356</v>
      </c>
      <c r="L57" s="366" t="s">
        <v>1356</v>
      </c>
      <c r="M57" s="366" t="s">
        <v>1356</v>
      </c>
      <c r="N57" s="366">
        <v>12</v>
      </c>
      <c r="O57" s="416"/>
      <c r="P57" s="416"/>
      <c r="Q57" s="416"/>
      <c r="R57" s="366">
        <v>3</v>
      </c>
    </row>
    <row r="58" spans="1:18" x14ac:dyDescent="0.2">
      <c r="A58" s="37">
        <v>2</v>
      </c>
      <c r="B58" s="111" t="s">
        <v>390</v>
      </c>
      <c r="C58" s="116" t="s">
        <v>391</v>
      </c>
      <c r="D58" s="111">
        <v>2</v>
      </c>
      <c r="E58" s="95">
        <v>2</v>
      </c>
      <c r="F58" s="95" t="s">
        <v>577</v>
      </c>
      <c r="G58" s="95" t="s">
        <v>69</v>
      </c>
      <c r="H58" s="103" t="s">
        <v>314</v>
      </c>
      <c r="I58" s="43" t="s">
        <v>467</v>
      </c>
      <c r="J58" s="416"/>
      <c r="K58" s="366" t="s">
        <v>1356</v>
      </c>
      <c r="L58" s="366" t="s">
        <v>1356</v>
      </c>
      <c r="M58" s="366" t="s">
        <v>1356</v>
      </c>
      <c r="N58" s="366">
        <v>8</v>
      </c>
      <c r="O58" s="366">
        <v>1</v>
      </c>
      <c r="P58" s="416"/>
      <c r="Q58" s="416"/>
      <c r="R58" s="416"/>
    </row>
    <row r="59" spans="1:18" s="4" customFormat="1" x14ac:dyDescent="0.2">
      <c r="A59" s="42"/>
      <c r="B59" s="134"/>
      <c r="C59" s="213"/>
      <c r="D59" s="134"/>
      <c r="E59" s="95"/>
      <c r="F59" s="95"/>
      <c r="G59" s="95"/>
      <c r="H59" s="103"/>
      <c r="I59" s="43" t="s">
        <v>468</v>
      </c>
      <c r="J59" s="416"/>
      <c r="K59" s="366" t="s">
        <v>1356</v>
      </c>
      <c r="L59" s="366" t="s">
        <v>1356</v>
      </c>
      <c r="M59" s="366" t="s">
        <v>1356</v>
      </c>
      <c r="N59" s="366">
        <v>8</v>
      </c>
      <c r="O59" s="366">
        <v>1</v>
      </c>
      <c r="P59" s="416"/>
      <c r="Q59" s="416"/>
      <c r="R59" s="416"/>
    </row>
    <row r="60" spans="1:18" x14ac:dyDescent="0.2">
      <c r="A60" s="501">
        <v>3</v>
      </c>
      <c r="B60" s="529" t="s">
        <v>392</v>
      </c>
      <c r="C60" s="509" t="s">
        <v>393</v>
      </c>
      <c r="D60" s="529">
        <v>3</v>
      </c>
      <c r="E60" s="95">
        <v>0.5</v>
      </c>
      <c r="F60" s="95">
        <v>1.5</v>
      </c>
      <c r="G60" s="95" t="s">
        <v>69</v>
      </c>
      <c r="H60" s="90" t="s">
        <v>394</v>
      </c>
      <c r="I60" s="43" t="s">
        <v>467</v>
      </c>
      <c r="J60" s="416"/>
      <c r="K60" s="366" t="s">
        <v>1356</v>
      </c>
      <c r="L60" s="416"/>
      <c r="M60" s="366" t="s">
        <v>1356</v>
      </c>
      <c r="N60" s="366">
        <v>10</v>
      </c>
      <c r="O60" s="416"/>
      <c r="P60" s="416"/>
      <c r="Q60" s="416"/>
      <c r="R60" s="416"/>
    </row>
    <row r="61" spans="1:18" x14ac:dyDescent="0.2">
      <c r="A61" s="502"/>
      <c r="B61" s="531"/>
      <c r="C61" s="510"/>
      <c r="D61" s="531"/>
      <c r="E61" s="95">
        <v>0.5</v>
      </c>
      <c r="F61" s="95">
        <v>0.5</v>
      </c>
      <c r="G61" s="95" t="s">
        <v>69</v>
      </c>
      <c r="H61" s="90" t="s">
        <v>353</v>
      </c>
      <c r="I61" s="43" t="s">
        <v>468</v>
      </c>
      <c r="J61" s="416"/>
      <c r="K61" s="366" t="s">
        <v>1356</v>
      </c>
      <c r="L61" s="416"/>
      <c r="M61" s="366" t="s">
        <v>1356</v>
      </c>
      <c r="N61" s="366">
        <v>10</v>
      </c>
      <c r="O61" s="416"/>
      <c r="P61" s="416"/>
      <c r="Q61" s="416"/>
      <c r="R61" s="416"/>
    </row>
    <row r="62" spans="1:18" x14ac:dyDescent="0.2">
      <c r="A62" s="37">
        <v>4</v>
      </c>
      <c r="B62" s="111" t="s">
        <v>395</v>
      </c>
      <c r="C62" s="116" t="s">
        <v>396</v>
      </c>
      <c r="D62" s="111">
        <v>2</v>
      </c>
      <c r="E62" s="95">
        <v>1</v>
      </c>
      <c r="F62" s="95">
        <v>1</v>
      </c>
      <c r="G62" s="95" t="s">
        <v>69</v>
      </c>
      <c r="H62" s="96" t="s">
        <v>397</v>
      </c>
      <c r="I62" s="43" t="s">
        <v>467</v>
      </c>
      <c r="J62" s="416"/>
      <c r="K62" s="366" t="s">
        <v>1356</v>
      </c>
      <c r="L62" s="366" t="s">
        <v>1356</v>
      </c>
      <c r="M62" s="366" t="s">
        <v>1356</v>
      </c>
      <c r="N62" s="366">
        <v>7</v>
      </c>
      <c r="O62" s="366">
        <v>1</v>
      </c>
      <c r="P62" s="416"/>
      <c r="Q62" s="416"/>
      <c r="R62" s="366">
        <v>2</v>
      </c>
    </row>
    <row r="63" spans="1:18" s="4" customFormat="1" x14ac:dyDescent="0.2">
      <c r="A63" s="37"/>
      <c r="B63" s="111"/>
      <c r="C63" s="116"/>
      <c r="D63" s="111"/>
      <c r="E63" s="95"/>
      <c r="F63" s="95"/>
      <c r="G63" s="95"/>
      <c r="H63" s="96"/>
      <c r="I63" s="43" t="s">
        <v>468</v>
      </c>
      <c r="J63" s="416"/>
      <c r="K63" s="366" t="s">
        <v>1356</v>
      </c>
      <c r="L63" s="366" t="s">
        <v>1356</v>
      </c>
      <c r="M63" s="366" t="s">
        <v>1356</v>
      </c>
      <c r="N63" s="366">
        <v>7</v>
      </c>
      <c r="O63" s="366">
        <v>1</v>
      </c>
      <c r="P63" s="416"/>
      <c r="Q63" s="416"/>
      <c r="R63" s="366">
        <v>2</v>
      </c>
    </row>
    <row r="64" spans="1:18" ht="33" x14ac:dyDescent="0.2">
      <c r="A64" s="37">
        <v>5</v>
      </c>
      <c r="B64" s="111" t="s">
        <v>398</v>
      </c>
      <c r="C64" s="116" t="s">
        <v>399</v>
      </c>
      <c r="D64" s="111">
        <v>2</v>
      </c>
      <c r="E64" s="95">
        <v>1</v>
      </c>
      <c r="F64" s="95">
        <v>1</v>
      </c>
      <c r="G64" s="95" t="s">
        <v>69</v>
      </c>
      <c r="H64" s="103" t="s">
        <v>400</v>
      </c>
      <c r="I64" s="43" t="s">
        <v>467</v>
      </c>
      <c r="J64" s="415"/>
      <c r="K64" s="415"/>
      <c r="L64" s="415"/>
      <c r="M64" s="415"/>
      <c r="N64" s="415"/>
      <c r="O64" s="415"/>
      <c r="P64" s="415"/>
      <c r="Q64" s="415"/>
      <c r="R64" s="415"/>
    </row>
    <row r="65" spans="1:18" s="4" customFormat="1" x14ac:dyDescent="0.2">
      <c r="A65" s="37"/>
      <c r="B65" s="111"/>
      <c r="C65" s="116"/>
      <c r="D65" s="111"/>
      <c r="E65" s="95"/>
      <c r="F65" s="95"/>
      <c r="G65" s="95"/>
      <c r="H65" s="103"/>
      <c r="I65" s="43" t="s">
        <v>468</v>
      </c>
      <c r="J65" s="366"/>
      <c r="K65" s="366"/>
      <c r="L65" s="366"/>
      <c r="M65" s="366"/>
      <c r="N65" s="366"/>
      <c r="O65" s="366"/>
      <c r="P65" s="366"/>
      <c r="Q65" s="366"/>
      <c r="R65" s="366"/>
    </row>
    <row r="66" spans="1:18" ht="33" x14ac:dyDescent="0.2">
      <c r="A66" s="37">
        <v>6</v>
      </c>
      <c r="B66" s="111" t="s">
        <v>401</v>
      </c>
      <c r="C66" s="116" t="s">
        <v>402</v>
      </c>
      <c r="D66" s="111">
        <v>2</v>
      </c>
      <c r="E66" s="95">
        <v>1</v>
      </c>
      <c r="F66" s="95">
        <v>1</v>
      </c>
      <c r="G66" s="95" t="s">
        <v>69</v>
      </c>
      <c r="H66" s="103" t="s">
        <v>372</v>
      </c>
      <c r="I66" s="43" t="s">
        <v>467</v>
      </c>
      <c r="J66" s="415"/>
      <c r="K66" s="415"/>
      <c r="L66" s="415"/>
      <c r="M66" s="415"/>
      <c r="N66" s="415"/>
      <c r="O66" s="415"/>
      <c r="P66" s="415"/>
      <c r="Q66" s="415"/>
      <c r="R66" s="415"/>
    </row>
    <row r="67" spans="1:18" s="4" customFormat="1" x14ac:dyDescent="0.2">
      <c r="A67" s="37"/>
      <c r="B67" s="111"/>
      <c r="C67" s="116"/>
      <c r="D67" s="111"/>
      <c r="E67" s="95"/>
      <c r="F67" s="95"/>
      <c r="G67" s="95"/>
      <c r="H67" s="103"/>
      <c r="I67" s="43" t="s">
        <v>468</v>
      </c>
      <c r="J67" s="366"/>
      <c r="K67" s="366"/>
      <c r="L67" s="366"/>
      <c r="M67" s="366"/>
      <c r="N67" s="366"/>
      <c r="O67" s="366"/>
      <c r="P67" s="366"/>
      <c r="Q67" s="366"/>
      <c r="R67" s="366"/>
    </row>
    <row r="68" spans="1:18" ht="33" x14ac:dyDescent="0.2">
      <c r="A68" s="37">
        <v>7</v>
      </c>
      <c r="B68" s="111" t="s">
        <v>403</v>
      </c>
      <c r="C68" s="116" t="s">
        <v>404</v>
      </c>
      <c r="D68" s="111">
        <v>3</v>
      </c>
      <c r="E68" s="95">
        <v>1</v>
      </c>
      <c r="F68" s="95">
        <v>2</v>
      </c>
      <c r="G68" s="95" t="s">
        <v>69</v>
      </c>
      <c r="H68" s="96" t="s">
        <v>949</v>
      </c>
      <c r="I68" s="43" t="s">
        <v>467</v>
      </c>
      <c r="J68" s="415"/>
      <c r="K68" s="415"/>
      <c r="L68" s="415"/>
      <c r="M68" s="415"/>
      <c r="N68" s="415"/>
      <c r="O68" s="415"/>
      <c r="P68" s="415"/>
      <c r="Q68" s="415"/>
      <c r="R68" s="415"/>
    </row>
    <row r="69" spans="1:18" s="4" customFormat="1" x14ac:dyDescent="0.2">
      <c r="A69" s="42"/>
      <c r="B69" s="134"/>
      <c r="C69" s="213"/>
      <c r="D69" s="134"/>
      <c r="E69" s="95"/>
      <c r="F69" s="95"/>
      <c r="G69" s="95"/>
      <c r="H69" s="96"/>
      <c r="I69" s="43" t="s">
        <v>468</v>
      </c>
      <c r="J69" s="366"/>
      <c r="K69" s="366"/>
      <c r="L69" s="366"/>
      <c r="M69" s="366"/>
      <c r="N69" s="366"/>
      <c r="O69" s="366"/>
      <c r="P69" s="366"/>
      <c r="Q69" s="366"/>
      <c r="R69" s="366"/>
    </row>
    <row r="70" spans="1:18" x14ac:dyDescent="0.2">
      <c r="A70" s="501">
        <v>8</v>
      </c>
      <c r="B70" s="679" t="s">
        <v>386</v>
      </c>
      <c r="C70" s="509" t="s">
        <v>168</v>
      </c>
      <c r="D70" s="679">
        <v>4</v>
      </c>
      <c r="E70" s="95"/>
      <c r="F70" s="95"/>
      <c r="G70" s="95">
        <v>1</v>
      </c>
      <c r="H70" s="90" t="s">
        <v>367</v>
      </c>
      <c r="I70" s="43" t="s">
        <v>467</v>
      </c>
      <c r="J70" s="470" t="s">
        <v>1423</v>
      </c>
      <c r="K70" s="674"/>
      <c r="L70" s="674"/>
      <c r="M70" s="674"/>
      <c r="N70" s="674"/>
      <c r="O70" s="674"/>
      <c r="P70" s="674"/>
      <c r="Q70" s="674"/>
      <c r="R70" s="675"/>
    </row>
    <row r="71" spans="1:18" x14ac:dyDescent="0.2">
      <c r="A71" s="502"/>
      <c r="B71" s="680"/>
      <c r="C71" s="510"/>
      <c r="D71" s="680"/>
      <c r="E71" s="95" t="s">
        <v>577</v>
      </c>
      <c r="F71" s="95" t="s">
        <v>577</v>
      </c>
      <c r="G71" s="95">
        <v>3</v>
      </c>
      <c r="H71" s="131" t="s">
        <v>950</v>
      </c>
      <c r="I71" s="43" t="s">
        <v>468</v>
      </c>
      <c r="J71" s="676"/>
      <c r="K71" s="677"/>
      <c r="L71" s="677"/>
      <c r="M71" s="677"/>
      <c r="N71" s="677"/>
      <c r="O71" s="677"/>
      <c r="P71" s="677"/>
      <c r="Q71" s="677"/>
      <c r="R71" s="678"/>
    </row>
    <row r="72" spans="1:18" x14ac:dyDescent="0.2">
      <c r="A72" s="668" t="s">
        <v>81</v>
      </c>
      <c r="B72" s="669"/>
      <c r="C72" s="670"/>
      <c r="D72" s="101">
        <f>SUM(D56:D68)</f>
        <v>16</v>
      </c>
      <c r="E72" s="101">
        <f>SUM(E56:E71)</f>
        <v>8</v>
      </c>
      <c r="F72" s="101">
        <f>SUM(F56:F71)</f>
        <v>8</v>
      </c>
      <c r="G72" s="101">
        <f>SUM(G56:G71)</f>
        <v>4</v>
      </c>
      <c r="H72" s="103"/>
    </row>
    <row r="73" spans="1:18" x14ac:dyDescent="0.2">
      <c r="A73" s="671" t="s">
        <v>939</v>
      </c>
      <c r="B73" s="672"/>
      <c r="C73" s="673"/>
      <c r="D73" s="118">
        <f>E73+F73+G73</f>
        <v>2440</v>
      </c>
      <c r="E73" s="118">
        <f>E72*50</f>
        <v>400</v>
      </c>
      <c r="F73" s="118">
        <f>F72*170</f>
        <v>1360</v>
      </c>
      <c r="G73" s="118">
        <f>G72*170</f>
        <v>680</v>
      </c>
      <c r="H73" s="103"/>
    </row>
    <row r="75" spans="1:18" x14ac:dyDescent="0.25">
      <c r="A75" s="420" t="s">
        <v>1425</v>
      </c>
      <c r="C75" s="421"/>
      <c r="D75" s="422"/>
      <c r="E75" s="422"/>
      <c r="F75" s="422"/>
      <c r="G75" s="422"/>
      <c r="H75" s="423"/>
    </row>
    <row r="76" spans="1:18" x14ac:dyDescent="0.2">
      <c r="A76" s="570" t="s">
        <v>63</v>
      </c>
      <c r="B76" s="524" t="s">
        <v>64</v>
      </c>
      <c r="C76" s="524" t="s">
        <v>65</v>
      </c>
      <c r="D76" s="524" t="s">
        <v>931</v>
      </c>
      <c r="E76" s="524" t="s">
        <v>4</v>
      </c>
      <c r="F76" s="524" t="s">
        <v>5</v>
      </c>
      <c r="G76" s="524" t="s">
        <v>66</v>
      </c>
      <c r="H76" s="524" t="s">
        <v>932</v>
      </c>
      <c r="I76" s="523" t="s">
        <v>456</v>
      </c>
      <c r="J76" s="479" t="s">
        <v>457</v>
      </c>
      <c r="K76" s="479"/>
      <c r="L76" s="479"/>
      <c r="M76" s="479"/>
      <c r="N76" s="479"/>
      <c r="O76" s="479"/>
      <c r="P76" s="479"/>
      <c r="Q76" s="479"/>
      <c r="R76" s="479"/>
    </row>
    <row r="77" spans="1:18" s="4" customFormat="1" ht="33" x14ac:dyDescent="0.2">
      <c r="A77" s="572"/>
      <c r="B77" s="525"/>
      <c r="C77" s="525"/>
      <c r="D77" s="525"/>
      <c r="E77" s="525"/>
      <c r="F77" s="525"/>
      <c r="G77" s="525"/>
      <c r="H77" s="525"/>
      <c r="I77" s="523"/>
      <c r="J77" s="368" t="s">
        <v>458</v>
      </c>
      <c r="K77" s="368" t="s">
        <v>459</v>
      </c>
      <c r="L77" s="360" t="s">
        <v>460</v>
      </c>
      <c r="M77" s="360" t="s">
        <v>461</v>
      </c>
      <c r="N77" s="360" t="s">
        <v>462</v>
      </c>
      <c r="O77" s="360" t="s">
        <v>463</v>
      </c>
      <c r="P77" s="368" t="s">
        <v>464</v>
      </c>
      <c r="Q77" s="368" t="s">
        <v>465</v>
      </c>
      <c r="R77" s="360" t="s">
        <v>466</v>
      </c>
    </row>
    <row r="78" spans="1:18" s="4" customFormat="1" x14ac:dyDescent="0.3">
      <c r="A78" s="400">
        <v>1</v>
      </c>
      <c r="B78" s="363" t="s">
        <v>951</v>
      </c>
      <c r="C78" s="102" t="s">
        <v>42</v>
      </c>
      <c r="D78" s="363">
        <v>2</v>
      </c>
      <c r="E78" s="363">
        <v>2</v>
      </c>
      <c r="F78" s="363"/>
      <c r="G78" s="363"/>
      <c r="H78" s="311" t="s">
        <v>952</v>
      </c>
      <c r="I78" s="239" t="s">
        <v>1426</v>
      </c>
      <c r="J78" s="426"/>
      <c r="K78" s="426"/>
      <c r="L78" s="426"/>
      <c r="M78" s="424" t="s">
        <v>1356</v>
      </c>
      <c r="N78" s="424">
        <v>6</v>
      </c>
      <c r="O78" s="426"/>
      <c r="P78" s="426"/>
      <c r="Q78" s="426"/>
      <c r="R78" s="426"/>
    </row>
    <row r="79" spans="1:18" x14ac:dyDescent="0.3">
      <c r="A79" s="400">
        <v>2</v>
      </c>
      <c r="B79" s="363" t="s">
        <v>953</v>
      </c>
      <c r="C79" s="102" t="s">
        <v>954</v>
      </c>
      <c r="D79" s="363">
        <v>2</v>
      </c>
      <c r="E79" s="363">
        <v>2</v>
      </c>
      <c r="F79" s="363" t="s">
        <v>577</v>
      </c>
      <c r="G79" s="363" t="s">
        <v>69</v>
      </c>
      <c r="H79" s="311" t="s">
        <v>955</v>
      </c>
      <c r="I79" s="239" t="s">
        <v>1426</v>
      </c>
      <c r="J79" s="427"/>
      <c r="K79" s="427"/>
      <c r="L79" s="427"/>
      <c r="M79" s="400" t="s">
        <v>1356</v>
      </c>
      <c r="N79" s="400">
        <v>13</v>
      </c>
      <c r="O79" s="427"/>
      <c r="P79" s="427"/>
      <c r="Q79" s="427"/>
      <c r="R79" s="400">
        <v>2</v>
      </c>
    </row>
    <row r="80" spans="1:18" s="4" customFormat="1" x14ac:dyDescent="0.3">
      <c r="A80" s="400">
        <v>3</v>
      </c>
      <c r="B80" s="363" t="s">
        <v>405</v>
      </c>
      <c r="C80" s="102" t="s">
        <v>406</v>
      </c>
      <c r="D80" s="363">
        <v>2</v>
      </c>
      <c r="E80" s="363">
        <v>2</v>
      </c>
      <c r="F80" s="363"/>
      <c r="G80" s="363" t="s">
        <v>69</v>
      </c>
      <c r="H80" s="311" t="s">
        <v>407</v>
      </c>
      <c r="I80" s="239" t="s">
        <v>1426</v>
      </c>
      <c r="J80" s="415"/>
      <c r="K80" s="415"/>
      <c r="L80" s="415"/>
      <c r="M80" s="415"/>
      <c r="N80" s="415"/>
      <c r="O80" s="415"/>
      <c r="P80" s="415"/>
      <c r="Q80" s="415"/>
      <c r="R80" s="415"/>
    </row>
    <row r="81" spans="1:18" x14ac:dyDescent="0.2">
      <c r="A81" s="400">
        <v>4</v>
      </c>
      <c r="B81" s="363" t="s">
        <v>408</v>
      </c>
      <c r="C81" s="102" t="s">
        <v>409</v>
      </c>
      <c r="D81" s="363">
        <v>2</v>
      </c>
      <c r="E81" s="363" t="s">
        <v>577</v>
      </c>
      <c r="F81" s="363">
        <v>2</v>
      </c>
      <c r="G81" s="363" t="s">
        <v>69</v>
      </c>
      <c r="H81" s="361" t="s">
        <v>943</v>
      </c>
      <c r="I81" s="239" t="s">
        <v>1426</v>
      </c>
      <c r="J81" s="665" t="s">
        <v>1424</v>
      </c>
      <c r="K81" s="666"/>
      <c r="L81" s="666"/>
      <c r="M81" s="666"/>
      <c r="N81" s="666"/>
      <c r="O81" s="666"/>
      <c r="P81" s="666"/>
      <c r="Q81" s="666"/>
      <c r="R81" s="667"/>
    </row>
    <row r="82" spans="1:18" s="4" customFormat="1" x14ac:dyDescent="0.3">
      <c r="A82" s="400">
        <v>5</v>
      </c>
      <c r="B82" s="363" t="s">
        <v>410</v>
      </c>
      <c r="C82" s="102" t="s">
        <v>102</v>
      </c>
      <c r="D82" s="363">
        <v>4</v>
      </c>
      <c r="E82" s="363"/>
      <c r="F82" s="363">
        <v>4</v>
      </c>
      <c r="G82" s="363" t="s">
        <v>69</v>
      </c>
      <c r="H82" s="311" t="s">
        <v>952</v>
      </c>
      <c r="I82" s="490" t="s">
        <v>1426</v>
      </c>
      <c r="J82" s="470" t="s">
        <v>1421</v>
      </c>
      <c r="K82" s="471"/>
      <c r="L82" s="471"/>
      <c r="M82" s="471"/>
      <c r="N82" s="471"/>
      <c r="O82" s="471"/>
      <c r="P82" s="471"/>
      <c r="Q82" s="471"/>
      <c r="R82" s="472"/>
    </row>
    <row r="83" spans="1:18" ht="33" x14ac:dyDescent="0.2">
      <c r="A83" s="400"/>
      <c r="B83" s="372"/>
      <c r="C83" s="102"/>
      <c r="D83" s="102"/>
      <c r="E83" s="363"/>
      <c r="F83" s="363"/>
      <c r="G83" s="363"/>
      <c r="H83" s="361" t="s">
        <v>956</v>
      </c>
      <c r="I83" s="491"/>
      <c r="J83" s="473"/>
      <c r="K83" s="474"/>
      <c r="L83" s="474"/>
      <c r="M83" s="474"/>
      <c r="N83" s="474"/>
      <c r="O83" s="474"/>
      <c r="P83" s="474"/>
      <c r="Q83" s="474"/>
      <c r="R83" s="475"/>
    </row>
    <row r="84" spans="1:18" s="4" customFormat="1" x14ac:dyDescent="0.3">
      <c r="A84" s="668" t="s">
        <v>81</v>
      </c>
      <c r="B84" s="669"/>
      <c r="C84" s="670"/>
      <c r="D84" s="373">
        <f>SUM(D78:D83)</f>
        <v>12</v>
      </c>
      <c r="E84" s="373">
        <f>SUM(E78:E83)</f>
        <v>6</v>
      </c>
      <c r="F84" s="373">
        <f>SUM(F78:F83)</f>
        <v>6</v>
      </c>
      <c r="G84" s="373">
        <f>SUM(G78:G83)</f>
        <v>0</v>
      </c>
      <c r="H84" s="311"/>
      <c r="I84" s="159"/>
      <c r="J84" s="31"/>
      <c r="K84" s="31"/>
      <c r="L84" s="31"/>
      <c r="M84" s="31"/>
      <c r="N84" s="31"/>
      <c r="O84" s="31"/>
      <c r="P84" s="31"/>
      <c r="Q84" s="31"/>
      <c r="R84" s="31"/>
    </row>
    <row r="85" spans="1:18" x14ac:dyDescent="0.3">
      <c r="A85" s="671" t="s">
        <v>939</v>
      </c>
      <c r="B85" s="672"/>
      <c r="C85" s="673"/>
      <c r="D85" s="118">
        <f>E85+F85+G85</f>
        <v>1320</v>
      </c>
      <c r="E85" s="118">
        <f>E84*50</f>
        <v>300</v>
      </c>
      <c r="F85" s="118">
        <f>F84*170</f>
        <v>1020</v>
      </c>
      <c r="G85" s="118">
        <f>G84*170</f>
        <v>0</v>
      </c>
      <c r="H85" s="311"/>
    </row>
    <row r="86" spans="1:18" s="4" customFormat="1" ht="14.25" x14ac:dyDescent="0.2">
      <c r="J86" s="425"/>
      <c r="K86" s="425"/>
      <c r="L86" s="425"/>
      <c r="M86" s="425"/>
      <c r="N86" s="425"/>
      <c r="O86" s="425"/>
      <c r="P86" s="425"/>
      <c r="Q86" s="425"/>
      <c r="R86" s="425"/>
    </row>
  </sheetData>
  <mergeCells count="85">
    <mergeCell ref="A72:C72"/>
    <mergeCell ref="A73:C73"/>
    <mergeCell ref="C48:C49"/>
    <mergeCell ref="A26:C26"/>
    <mergeCell ref="A27:C27"/>
    <mergeCell ref="C34:C35"/>
    <mergeCell ref="B48:B49"/>
    <mergeCell ref="A48:A49"/>
    <mergeCell ref="A38:A39"/>
    <mergeCell ref="A30:A31"/>
    <mergeCell ref="B30:B31"/>
    <mergeCell ref="C30:C31"/>
    <mergeCell ref="B38:B39"/>
    <mergeCell ref="J70:R71"/>
    <mergeCell ref="C70:C71"/>
    <mergeCell ref="C60:C61"/>
    <mergeCell ref="B60:B61"/>
    <mergeCell ref="A60:A61"/>
    <mergeCell ref="A70:A71"/>
    <mergeCell ref="B70:B71"/>
    <mergeCell ref="D70:D71"/>
    <mergeCell ref="D60:D61"/>
    <mergeCell ref="J6:R6"/>
    <mergeCell ref="H6:H7"/>
    <mergeCell ref="F54:F55"/>
    <mergeCell ref="G54:G55"/>
    <mergeCell ref="J30:R30"/>
    <mergeCell ref="J24:R25"/>
    <mergeCell ref="J48:R49"/>
    <mergeCell ref="H30:H31"/>
    <mergeCell ref="I30:I31"/>
    <mergeCell ref="I6:I7"/>
    <mergeCell ref="F30:F31"/>
    <mergeCell ref="G30:G31"/>
    <mergeCell ref="A14:A15"/>
    <mergeCell ref="B14:B15"/>
    <mergeCell ref="C14:C15"/>
    <mergeCell ref="F6:F7"/>
    <mergeCell ref="G6:G7"/>
    <mergeCell ref="B8:B9"/>
    <mergeCell ref="E6:E7"/>
    <mergeCell ref="C8:C9"/>
    <mergeCell ref="A6:A7"/>
    <mergeCell ref="B6:B7"/>
    <mergeCell ref="C6:C7"/>
    <mergeCell ref="D6:D7"/>
    <mergeCell ref="A12:A13"/>
    <mergeCell ref="A8:A9"/>
    <mergeCell ref="B12:B13"/>
    <mergeCell ref="C12:C13"/>
    <mergeCell ref="D30:D31"/>
    <mergeCell ref="E30:E31"/>
    <mergeCell ref="C54:C55"/>
    <mergeCell ref="D54:D55"/>
    <mergeCell ref="E54:E55"/>
    <mergeCell ref="D34:D35"/>
    <mergeCell ref="D38:D39"/>
    <mergeCell ref="C38:C39"/>
    <mergeCell ref="A84:C84"/>
    <mergeCell ref="A85:C85"/>
    <mergeCell ref="I82:I83"/>
    <mergeCell ref="J82:R83"/>
    <mergeCell ref="A1:R1"/>
    <mergeCell ref="A2:R2"/>
    <mergeCell ref="A3:R3"/>
    <mergeCell ref="H54:H55"/>
    <mergeCell ref="I54:I55"/>
    <mergeCell ref="J54:R54"/>
    <mergeCell ref="A50:C50"/>
    <mergeCell ref="A51:C51"/>
    <mergeCell ref="A34:A35"/>
    <mergeCell ref="B34:B35"/>
    <mergeCell ref="A54:A55"/>
    <mergeCell ref="B54:B55"/>
    <mergeCell ref="J81:R81"/>
    <mergeCell ref="I76:I77"/>
    <mergeCell ref="J76:R76"/>
    <mergeCell ref="A76:A77"/>
    <mergeCell ref="B76:B77"/>
    <mergeCell ref="C76:C77"/>
    <mergeCell ref="D76:D77"/>
    <mergeCell ref="E76:E77"/>
    <mergeCell ref="F76:F77"/>
    <mergeCell ref="G76:G77"/>
    <mergeCell ref="H76:H7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3"/>
  <sheetViews>
    <sheetView topLeftCell="A29" zoomScale="90" zoomScaleNormal="90" workbookViewId="0">
      <selection activeCell="H8" sqref="H8"/>
    </sheetView>
  </sheetViews>
  <sheetFormatPr defaultRowHeight="16.5" x14ac:dyDescent="0.2"/>
  <cols>
    <col min="1" max="1" width="4.5" style="127" customWidth="1"/>
    <col min="2" max="2" width="31.5" style="127" bestFit="1" customWidth="1"/>
    <col min="3" max="3" width="20.25" style="128" customWidth="1"/>
    <col min="4" max="7" width="5.625" style="127" customWidth="1"/>
    <col min="8" max="9" width="13.375" style="127" customWidth="1"/>
    <col min="10" max="14" width="9" style="127"/>
    <col min="15" max="15" width="13.375" style="127" customWidth="1"/>
    <col min="16" max="16" width="9" style="127"/>
  </cols>
  <sheetData>
    <row r="1" spans="1:16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</row>
    <row r="2" spans="1:16" x14ac:dyDescent="0.2">
      <c r="A2" s="496" t="s">
        <v>470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</row>
    <row r="3" spans="1:16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</row>
    <row r="5" spans="1:16" ht="16.5" customHeight="1" x14ac:dyDescent="0.2">
      <c r="A5" s="570" t="s">
        <v>0</v>
      </c>
      <c r="B5" s="570" t="s">
        <v>957</v>
      </c>
      <c r="C5" s="645" t="s">
        <v>36</v>
      </c>
      <c r="D5" s="570" t="s">
        <v>857</v>
      </c>
      <c r="E5" s="570" t="s">
        <v>3</v>
      </c>
      <c r="F5" s="570" t="s">
        <v>958</v>
      </c>
      <c r="G5" s="570" t="s">
        <v>456</v>
      </c>
      <c r="H5" s="479" t="s">
        <v>457</v>
      </c>
      <c r="I5" s="479"/>
      <c r="J5" s="479"/>
      <c r="K5" s="479"/>
      <c r="L5" s="479"/>
      <c r="M5" s="479"/>
      <c r="N5" s="479"/>
      <c r="O5" s="479"/>
      <c r="P5" s="479"/>
    </row>
    <row r="6" spans="1:16" s="4" customFormat="1" ht="28.5" customHeight="1" x14ac:dyDescent="0.2">
      <c r="A6" s="572"/>
      <c r="B6" s="572"/>
      <c r="C6" s="646"/>
      <c r="D6" s="572"/>
      <c r="E6" s="572"/>
      <c r="F6" s="572"/>
      <c r="G6" s="572"/>
      <c r="H6" s="409" t="s">
        <v>458</v>
      </c>
      <c r="I6" s="409" t="s">
        <v>459</v>
      </c>
      <c r="J6" s="407" t="s">
        <v>460</v>
      </c>
      <c r="K6" s="407" t="s">
        <v>461</v>
      </c>
      <c r="L6" s="407" t="s">
        <v>462</v>
      </c>
      <c r="M6" s="407" t="s">
        <v>463</v>
      </c>
      <c r="N6" s="409" t="s">
        <v>464</v>
      </c>
      <c r="O6" s="409" t="s">
        <v>465</v>
      </c>
      <c r="P6" s="407" t="s">
        <v>466</v>
      </c>
    </row>
    <row r="7" spans="1:16" x14ac:dyDescent="0.2">
      <c r="A7" s="501">
        <v>1</v>
      </c>
      <c r="B7" s="696" t="s">
        <v>959</v>
      </c>
      <c r="C7" s="214" t="s">
        <v>196</v>
      </c>
      <c r="D7" s="215" t="s">
        <v>424</v>
      </c>
      <c r="E7" s="37">
        <v>2</v>
      </c>
      <c r="F7" s="501">
        <f>E7+E8</f>
        <v>4</v>
      </c>
      <c r="G7" s="55" t="s">
        <v>467</v>
      </c>
      <c r="H7" s="415"/>
      <c r="I7" s="415"/>
      <c r="J7" s="415"/>
      <c r="K7" s="415"/>
      <c r="L7" s="415"/>
      <c r="M7" s="415"/>
      <c r="N7" s="415"/>
      <c r="O7" s="415"/>
      <c r="P7" s="415"/>
    </row>
    <row r="8" spans="1:16" x14ac:dyDescent="0.2">
      <c r="A8" s="502"/>
      <c r="B8" s="697"/>
      <c r="C8" s="214" t="s">
        <v>196</v>
      </c>
      <c r="D8" s="37" t="s">
        <v>439</v>
      </c>
      <c r="E8" s="37">
        <v>2</v>
      </c>
      <c r="F8" s="502"/>
      <c r="G8" s="55" t="s">
        <v>468</v>
      </c>
      <c r="H8" s="408"/>
      <c r="I8" s="408"/>
      <c r="J8" s="408"/>
      <c r="K8" s="408"/>
      <c r="L8" s="408"/>
      <c r="M8" s="408"/>
      <c r="N8" s="408"/>
      <c r="O8" s="408"/>
      <c r="P8" s="408"/>
    </row>
    <row r="9" spans="1:16" x14ac:dyDescent="0.2">
      <c r="A9" s="501">
        <v>2</v>
      </c>
      <c r="B9" s="696" t="s">
        <v>960</v>
      </c>
      <c r="C9" s="216" t="s">
        <v>419</v>
      </c>
      <c r="D9" s="37" t="s">
        <v>431</v>
      </c>
      <c r="E9" s="37">
        <v>3</v>
      </c>
      <c r="F9" s="501">
        <f>E9+E10</f>
        <v>6</v>
      </c>
      <c r="G9" s="55" t="s">
        <v>467</v>
      </c>
      <c r="H9" s="415"/>
      <c r="I9" s="415"/>
      <c r="J9" s="415"/>
      <c r="K9" s="415"/>
      <c r="L9" s="415"/>
      <c r="M9" s="415"/>
      <c r="N9" s="415"/>
      <c r="O9" s="415"/>
      <c r="P9" s="415"/>
    </row>
    <row r="10" spans="1:16" x14ac:dyDescent="0.2">
      <c r="A10" s="502"/>
      <c r="B10" s="697"/>
      <c r="C10" s="216" t="s">
        <v>419</v>
      </c>
      <c r="D10" s="37" t="s">
        <v>426</v>
      </c>
      <c r="E10" s="37">
        <v>3</v>
      </c>
      <c r="F10" s="502"/>
      <c r="G10" s="55" t="s">
        <v>468</v>
      </c>
      <c r="H10" s="408"/>
      <c r="I10" s="408"/>
      <c r="J10" s="408"/>
      <c r="K10" s="408"/>
      <c r="L10" s="408"/>
      <c r="M10" s="408"/>
      <c r="N10" s="408"/>
      <c r="O10" s="408"/>
      <c r="P10" s="408"/>
    </row>
    <row r="11" spans="1:16" ht="33" x14ac:dyDescent="0.2">
      <c r="A11" s="501">
        <v>3</v>
      </c>
      <c r="B11" s="689" t="s">
        <v>413</v>
      </c>
      <c r="C11" s="217" t="s">
        <v>961</v>
      </c>
      <c r="D11" s="218" t="s">
        <v>424</v>
      </c>
      <c r="E11" s="37">
        <v>2</v>
      </c>
      <c r="F11" s="501">
        <f>E11+E12</f>
        <v>4</v>
      </c>
      <c r="G11" s="55" t="s">
        <v>467</v>
      </c>
      <c r="H11" s="416"/>
      <c r="I11" s="408" t="s">
        <v>1356</v>
      </c>
      <c r="J11" s="408" t="s">
        <v>1356</v>
      </c>
      <c r="K11" s="408" t="s">
        <v>1356</v>
      </c>
      <c r="L11" s="408">
        <v>3</v>
      </c>
      <c r="M11" s="416"/>
      <c r="N11" s="416"/>
      <c r="O11" s="416"/>
      <c r="P11" s="416"/>
    </row>
    <row r="12" spans="1:16" ht="33" x14ac:dyDescent="0.2">
      <c r="A12" s="502"/>
      <c r="B12" s="691"/>
      <c r="C12" s="217" t="s">
        <v>961</v>
      </c>
      <c r="D12" s="218" t="s">
        <v>439</v>
      </c>
      <c r="E12" s="37">
        <v>2</v>
      </c>
      <c r="F12" s="502"/>
      <c r="G12" s="55" t="s">
        <v>468</v>
      </c>
      <c r="H12" s="416"/>
      <c r="I12" s="408" t="s">
        <v>1356</v>
      </c>
      <c r="J12" s="408" t="s">
        <v>1356</v>
      </c>
      <c r="K12" s="408" t="s">
        <v>1356</v>
      </c>
      <c r="L12" s="408">
        <v>3</v>
      </c>
      <c r="M12" s="416"/>
      <c r="N12" s="416"/>
      <c r="O12" s="416"/>
      <c r="P12" s="416"/>
    </row>
    <row r="13" spans="1:16" ht="33" x14ac:dyDescent="0.2">
      <c r="A13" s="501">
        <v>4</v>
      </c>
      <c r="B13" s="685" t="s">
        <v>962</v>
      </c>
      <c r="C13" s="216" t="s">
        <v>963</v>
      </c>
      <c r="D13" s="37" t="s">
        <v>431</v>
      </c>
      <c r="E13" s="37">
        <v>2</v>
      </c>
      <c r="F13" s="501">
        <f>E15+E14+E13+E16</f>
        <v>9</v>
      </c>
      <c r="G13" s="55" t="s">
        <v>467</v>
      </c>
      <c r="H13" s="408"/>
      <c r="I13" s="408"/>
      <c r="J13" s="408"/>
      <c r="K13" s="408" t="s">
        <v>1356</v>
      </c>
      <c r="L13" s="408"/>
      <c r="M13" s="408"/>
      <c r="N13" s="408"/>
      <c r="O13" s="408"/>
      <c r="P13" s="408"/>
    </row>
    <row r="14" spans="1:16" ht="33" x14ac:dyDescent="0.2">
      <c r="A14" s="589"/>
      <c r="B14" s="695"/>
      <c r="C14" s="216" t="s">
        <v>964</v>
      </c>
      <c r="D14" s="37" t="s">
        <v>426</v>
      </c>
      <c r="E14" s="37">
        <v>3</v>
      </c>
      <c r="F14" s="589"/>
      <c r="G14" s="55" t="s">
        <v>468</v>
      </c>
      <c r="H14" s="415"/>
      <c r="I14" s="415"/>
      <c r="J14" s="415"/>
      <c r="K14" s="415"/>
      <c r="L14" s="415"/>
      <c r="M14" s="415"/>
      <c r="N14" s="415"/>
      <c r="O14" s="415"/>
      <c r="P14" s="415"/>
    </row>
    <row r="15" spans="1:16" ht="33" x14ac:dyDescent="0.2">
      <c r="A15" s="589"/>
      <c r="B15" s="695"/>
      <c r="C15" s="228" t="s">
        <v>965</v>
      </c>
      <c r="D15" s="37" t="s">
        <v>424</v>
      </c>
      <c r="E15" s="37">
        <v>2</v>
      </c>
      <c r="F15" s="589"/>
      <c r="G15" s="55" t="s">
        <v>467</v>
      </c>
      <c r="H15" s="416"/>
      <c r="I15" s="416"/>
      <c r="J15" s="416"/>
      <c r="K15" s="408" t="s">
        <v>1356</v>
      </c>
      <c r="L15" s="408">
        <v>1</v>
      </c>
      <c r="M15" s="416"/>
      <c r="N15" s="416"/>
      <c r="O15" s="416"/>
      <c r="P15" s="416"/>
    </row>
    <row r="16" spans="1:16" ht="33" x14ac:dyDescent="0.2">
      <c r="A16" s="502"/>
      <c r="B16" s="686"/>
      <c r="C16" s="228" t="s">
        <v>966</v>
      </c>
      <c r="D16" s="37" t="s">
        <v>439</v>
      </c>
      <c r="E16" s="37">
        <v>2</v>
      </c>
      <c r="F16" s="502"/>
      <c r="G16" s="55" t="s">
        <v>468</v>
      </c>
      <c r="H16" s="416"/>
      <c r="I16" s="416"/>
      <c r="J16" s="416"/>
      <c r="K16" s="408" t="s">
        <v>1356</v>
      </c>
      <c r="L16" s="408">
        <v>1</v>
      </c>
      <c r="M16" s="416"/>
      <c r="N16" s="416"/>
      <c r="O16" s="416"/>
      <c r="P16" s="416"/>
    </row>
    <row r="17" spans="1:16" x14ac:dyDescent="0.2">
      <c r="A17" s="501">
        <v>5</v>
      </c>
      <c r="B17" s="689" t="s">
        <v>415</v>
      </c>
      <c r="C17" s="219" t="s">
        <v>967</v>
      </c>
      <c r="D17" s="220" t="s">
        <v>431</v>
      </c>
      <c r="E17" s="47">
        <v>2</v>
      </c>
      <c r="F17" s="501">
        <f>E17+E18+E19+E20</f>
        <v>8</v>
      </c>
      <c r="G17" s="55" t="s">
        <v>467</v>
      </c>
      <c r="H17" s="415"/>
      <c r="I17" s="415"/>
      <c r="J17" s="415"/>
      <c r="K17" s="415"/>
      <c r="L17" s="415"/>
      <c r="M17" s="415"/>
      <c r="N17" s="415"/>
      <c r="O17" s="415"/>
      <c r="P17" s="415"/>
    </row>
    <row r="18" spans="1:16" x14ac:dyDescent="0.2">
      <c r="A18" s="589"/>
      <c r="B18" s="690"/>
      <c r="C18" s="217" t="s">
        <v>968</v>
      </c>
      <c r="D18" s="37" t="s">
        <v>426</v>
      </c>
      <c r="E18" s="37">
        <v>2</v>
      </c>
      <c r="F18" s="589"/>
      <c r="G18" s="55" t="s">
        <v>468</v>
      </c>
      <c r="H18" s="408"/>
      <c r="I18" s="408"/>
      <c r="J18" s="408"/>
      <c r="K18" s="408"/>
      <c r="L18" s="408"/>
      <c r="M18" s="408"/>
      <c r="N18" s="408"/>
      <c r="O18" s="408"/>
      <c r="P18" s="408"/>
    </row>
    <row r="19" spans="1:16" x14ac:dyDescent="0.2">
      <c r="A19" s="589"/>
      <c r="B19" s="690"/>
      <c r="C19" s="221" t="s">
        <v>969</v>
      </c>
      <c r="D19" s="37" t="s">
        <v>431</v>
      </c>
      <c r="E19" s="37">
        <v>2</v>
      </c>
      <c r="F19" s="589"/>
      <c r="G19" s="55" t="s">
        <v>467</v>
      </c>
      <c r="H19" s="415"/>
      <c r="I19" s="415"/>
      <c r="J19" s="415"/>
      <c r="K19" s="415"/>
      <c r="L19" s="415"/>
      <c r="M19" s="415"/>
      <c r="N19" s="415"/>
      <c r="O19" s="415"/>
      <c r="P19" s="415"/>
    </row>
    <row r="20" spans="1:16" x14ac:dyDescent="0.2">
      <c r="A20" s="502"/>
      <c r="B20" s="691"/>
      <c r="C20" s="221" t="s">
        <v>416</v>
      </c>
      <c r="D20" s="37" t="s">
        <v>426</v>
      </c>
      <c r="E20" s="37">
        <v>2</v>
      </c>
      <c r="F20" s="502"/>
      <c r="G20" s="55" t="s">
        <v>468</v>
      </c>
      <c r="H20" s="408"/>
      <c r="I20" s="408"/>
      <c r="J20" s="408"/>
      <c r="K20" s="408"/>
      <c r="L20" s="408"/>
      <c r="M20" s="408"/>
      <c r="N20" s="408"/>
      <c r="O20" s="408"/>
      <c r="P20" s="408"/>
    </row>
    <row r="21" spans="1:16" ht="33" x14ac:dyDescent="0.2">
      <c r="A21" s="37">
        <v>6</v>
      </c>
      <c r="B21" s="222" t="s">
        <v>970</v>
      </c>
      <c r="C21" s="216" t="s">
        <v>964</v>
      </c>
      <c r="D21" s="37" t="s">
        <v>431</v>
      </c>
      <c r="E21" s="37">
        <v>3</v>
      </c>
      <c r="F21" s="37">
        <v>3</v>
      </c>
      <c r="G21" s="55" t="s">
        <v>467</v>
      </c>
      <c r="H21" s="408"/>
      <c r="I21" s="408"/>
      <c r="J21" s="408"/>
      <c r="K21" s="408" t="s">
        <v>1356</v>
      </c>
      <c r="L21" s="408"/>
      <c r="M21" s="408"/>
      <c r="N21" s="408"/>
      <c r="O21" s="408"/>
      <c r="P21" s="408"/>
    </row>
    <row r="22" spans="1:16" ht="33" x14ac:dyDescent="0.2">
      <c r="A22" s="47">
        <v>7</v>
      </c>
      <c r="B22" s="223" t="s">
        <v>971</v>
      </c>
      <c r="C22" s="216" t="s">
        <v>963</v>
      </c>
      <c r="D22" s="37" t="s">
        <v>426</v>
      </c>
      <c r="E22" s="37">
        <v>2</v>
      </c>
      <c r="F22" s="47">
        <v>2</v>
      </c>
      <c r="G22" s="55" t="s">
        <v>468</v>
      </c>
      <c r="H22" s="416"/>
      <c r="I22" s="416"/>
      <c r="J22" s="416"/>
      <c r="K22" s="408" t="s">
        <v>1356</v>
      </c>
      <c r="L22" s="416"/>
      <c r="M22" s="416"/>
      <c r="N22" s="416"/>
      <c r="O22" s="416"/>
      <c r="P22" s="408">
        <v>1</v>
      </c>
    </row>
    <row r="23" spans="1:16" ht="33" x14ac:dyDescent="0.2">
      <c r="A23" s="501">
        <v>8</v>
      </c>
      <c r="B23" s="685" t="s">
        <v>972</v>
      </c>
      <c r="C23" s="117" t="s">
        <v>973</v>
      </c>
      <c r="D23" s="218" t="s">
        <v>424</v>
      </c>
      <c r="E23" s="37">
        <v>4</v>
      </c>
      <c r="F23" s="501">
        <f>E23+E24</f>
        <v>8</v>
      </c>
      <c r="G23" s="55" t="s">
        <v>467</v>
      </c>
      <c r="H23" s="415"/>
      <c r="I23" s="415"/>
      <c r="J23" s="415"/>
      <c r="K23" s="415"/>
      <c r="L23" s="415"/>
      <c r="M23" s="415"/>
      <c r="N23" s="415"/>
      <c r="O23" s="415"/>
      <c r="P23" s="415"/>
    </row>
    <row r="24" spans="1:16" ht="33" x14ac:dyDescent="0.2">
      <c r="A24" s="502"/>
      <c r="B24" s="686"/>
      <c r="C24" s="117" t="s">
        <v>973</v>
      </c>
      <c r="D24" s="218" t="s">
        <v>439</v>
      </c>
      <c r="E24" s="37">
        <v>4</v>
      </c>
      <c r="F24" s="502"/>
      <c r="G24" s="55" t="s">
        <v>468</v>
      </c>
      <c r="H24" s="408"/>
      <c r="I24" s="408"/>
      <c r="J24" s="408"/>
      <c r="K24" s="408"/>
      <c r="L24" s="408"/>
      <c r="M24" s="408"/>
      <c r="N24" s="408"/>
      <c r="O24" s="408"/>
      <c r="P24" s="408"/>
    </row>
    <row r="25" spans="1:16" x14ac:dyDescent="0.2">
      <c r="A25" s="37">
        <v>9</v>
      </c>
      <c r="B25" s="129" t="s">
        <v>974</v>
      </c>
      <c r="C25" s="224" t="s">
        <v>975</v>
      </c>
      <c r="D25" s="218" t="s">
        <v>424</v>
      </c>
      <c r="E25" s="32">
        <v>2</v>
      </c>
      <c r="F25" s="37">
        <v>2</v>
      </c>
      <c r="G25" s="55" t="s">
        <v>467</v>
      </c>
      <c r="H25" s="416"/>
      <c r="I25" s="416"/>
      <c r="J25" s="416"/>
      <c r="K25" s="416"/>
      <c r="L25" s="408">
        <v>4</v>
      </c>
      <c r="M25" s="416"/>
      <c r="N25" s="416"/>
      <c r="O25" s="416"/>
      <c r="P25" s="408">
        <v>2</v>
      </c>
    </row>
    <row r="26" spans="1:16" x14ac:dyDescent="0.2">
      <c r="A26" s="37">
        <v>10</v>
      </c>
      <c r="B26" s="129" t="s">
        <v>976</v>
      </c>
      <c r="C26" s="224" t="s">
        <v>975</v>
      </c>
      <c r="D26" s="218" t="s">
        <v>439</v>
      </c>
      <c r="E26" s="32">
        <v>2</v>
      </c>
      <c r="F26" s="37">
        <v>2</v>
      </c>
      <c r="G26" s="55" t="s">
        <v>468</v>
      </c>
      <c r="H26" s="416"/>
      <c r="I26" s="408" t="s">
        <v>1356</v>
      </c>
      <c r="J26" s="408" t="s">
        <v>1356</v>
      </c>
      <c r="K26" s="416"/>
      <c r="L26" s="408">
        <v>8</v>
      </c>
      <c r="M26" s="416"/>
      <c r="N26" s="416"/>
      <c r="O26" s="408">
        <v>1</v>
      </c>
      <c r="P26" s="416"/>
    </row>
    <row r="27" spans="1:16" ht="33" x14ac:dyDescent="0.2">
      <c r="A27" s="501">
        <v>11</v>
      </c>
      <c r="B27" s="683" t="s">
        <v>977</v>
      </c>
      <c r="C27" s="216" t="s">
        <v>978</v>
      </c>
      <c r="D27" s="37" t="s">
        <v>424</v>
      </c>
      <c r="E27" s="37">
        <v>4</v>
      </c>
      <c r="F27" s="501">
        <f>E27+E28</f>
        <v>8</v>
      </c>
      <c r="G27" s="55" t="s">
        <v>467</v>
      </c>
      <c r="H27" s="415"/>
      <c r="I27" s="415"/>
      <c r="J27" s="415"/>
      <c r="K27" s="415"/>
      <c r="L27" s="415"/>
      <c r="M27" s="415"/>
      <c r="N27" s="415"/>
      <c r="O27" s="415"/>
      <c r="P27" s="415"/>
    </row>
    <row r="28" spans="1:16" ht="33" x14ac:dyDescent="0.2">
      <c r="A28" s="502"/>
      <c r="B28" s="684"/>
      <c r="C28" s="216" t="s">
        <v>978</v>
      </c>
      <c r="D28" s="37" t="s">
        <v>439</v>
      </c>
      <c r="E28" s="37">
        <v>4</v>
      </c>
      <c r="F28" s="502"/>
      <c r="G28" s="55" t="s">
        <v>468</v>
      </c>
      <c r="H28" s="408"/>
      <c r="I28" s="408"/>
      <c r="J28" s="408"/>
      <c r="K28" s="408"/>
      <c r="L28" s="408"/>
      <c r="M28" s="408"/>
      <c r="N28" s="408"/>
      <c r="O28" s="408"/>
      <c r="P28" s="408"/>
    </row>
    <row r="29" spans="1:16" x14ac:dyDescent="0.2">
      <c r="A29" s="687">
        <v>12</v>
      </c>
      <c r="B29" s="685" t="s">
        <v>979</v>
      </c>
      <c r="C29" s="229" t="s">
        <v>414</v>
      </c>
      <c r="D29" s="37" t="s">
        <v>431</v>
      </c>
      <c r="E29" s="37">
        <v>4</v>
      </c>
      <c r="F29" s="692">
        <v>8</v>
      </c>
      <c r="G29" s="55" t="s">
        <v>467</v>
      </c>
      <c r="H29" s="416"/>
      <c r="I29" s="416"/>
      <c r="J29" s="408" t="s">
        <v>1356</v>
      </c>
      <c r="K29" s="408" t="s">
        <v>1356</v>
      </c>
      <c r="L29" s="408">
        <v>9</v>
      </c>
      <c r="M29" s="416"/>
      <c r="N29" s="416"/>
      <c r="O29" s="408">
        <v>9</v>
      </c>
      <c r="P29" s="408">
        <v>3</v>
      </c>
    </row>
    <row r="30" spans="1:16" x14ac:dyDescent="0.2">
      <c r="A30" s="688"/>
      <c r="B30" s="686"/>
      <c r="C30" s="229" t="s">
        <v>414</v>
      </c>
      <c r="D30" s="37" t="s">
        <v>426</v>
      </c>
      <c r="E30" s="37">
        <v>4</v>
      </c>
      <c r="F30" s="693"/>
      <c r="G30" s="55" t="s">
        <v>468</v>
      </c>
      <c r="H30" s="416"/>
      <c r="I30" s="416"/>
      <c r="J30" s="408" t="s">
        <v>1356</v>
      </c>
      <c r="K30" s="408" t="s">
        <v>1356</v>
      </c>
      <c r="L30" s="408">
        <v>11</v>
      </c>
      <c r="M30" s="416"/>
      <c r="N30" s="416"/>
      <c r="O30" s="408">
        <v>6</v>
      </c>
      <c r="P30" s="408">
        <v>1</v>
      </c>
    </row>
    <row r="31" spans="1:16" x14ac:dyDescent="0.2">
      <c r="A31" s="687">
        <v>13</v>
      </c>
      <c r="B31" s="689" t="s">
        <v>412</v>
      </c>
      <c r="C31" s="216" t="s">
        <v>411</v>
      </c>
      <c r="D31" s="37" t="s">
        <v>431</v>
      </c>
      <c r="E31" s="37">
        <v>2</v>
      </c>
      <c r="F31" s="692">
        <f>E31+E32</f>
        <v>4</v>
      </c>
      <c r="G31" s="55" t="s">
        <v>467</v>
      </c>
      <c r="H31" s="416"/>
      <c r="I31" s="416"/>
      <c r="J31" s="416"/>
      <c r="K31" s="408" t="s">
        <v>1356</v>
      </c>
      <c r="L31" s="416"/>
      <c r="M31" s="416"/>
      <c r="N31" s="416"/>
      <c r="O31" s="416"/>
      <c r="P31" s="416"/>
    </row>
    <row r="32" spans="1:16" x14ac:dyDescent="0.2">
      <c r="A32" s="688"/>
      <c r="B32" s="691"/>
      <c r="C32" s="216" t="s">
        <v>411</v>
      </c>
      <c r="D32" s="37" t="s">
        <v>426</v>
      </c>
      <c r="E32" s="37">
        <v>2</v>
      </c>
      <c r="F32" s="694"/>
      <c r="G32" s="55" t="s">
        <v>468</v>
      </c>
      <c r="H32" s="416"/>
      <c r="I32" s="416"/>
      <c r="J32" s="416"/>
      <c r="K32" s="408" t="s">
        <v>1356</v>
      </c>
      <c r="L32" s="408">
        <v>4</v>
      </c>
      <c r="M32" s="416"/>
      <c r="N32" s="416"/>
      <c r="O32" s="416"/>
      <c r="P32" s="416"/>
    </row>
    <row r="33" spans="1:16" x14ac:dyDescent="0.2">
      <c r="A33" s="521" t="s">
        <v>306</v>
      </c>
      <c r="B33" s="522"/>
      <c r="C33" s="522"/>
      <c r="D33" s="523"/>
      <c r="E33" s="43">
        <f>SUM(E7:E32)</f>
        <v>68</v>
      </c>
      <c r="F33" s="43">
        <v>68</v>
      </c>
      <c r="G33" s="184"/>
    </row>
    <row r="34" spans="1:16" x14ac:dyDescent="0.2">
      <c r="A34" s="31"/>
      <c r="B34" s="160"/>
      <c r="C34" s="225"/>
      <c r="D34" s="161"/>
      <c r="E34" s="161"/>
      <c r="F34" s="31"/>
      <c r="G34" s="31"/>
    </row>
    <row r="35" spans="1:16" x14ac:dyDescent="0.2">
      <c r="A35" s="570" t="s">
        <v>0</v>
      </c>
      <c r="B35" s="570" t="s">
        <v>957</v>
      </c>
      <c r="C35" s="645" t="s">
        <v>36</v>
      </c>
      <c r="D35" s="570" t="s">
        <v>857</v>
      </c>
      <c r="E35" s="570" t="s">
        <v>3</v>
      </c>
      <c r="F35" s="570" t="s">
        <v>958</v>
      </c>
      <c r="G35" s="570" t="s">
        <v>456</v>
      </c>
      <c r="H35" s="479" t="s">
        <v>457</v>
      </c>
      <c r="I35" s="479"/>
      <c r="J35" s="479"/>
      <c r="K35" s="479"/>
      <c r="L35" s="479"/>
      <c r="M35" s="479"/>
      <c r="N35" s="479"/>
      <c r="O35" s="479"/>
      <c r="P35" s="479"/>
    </row>
    <row r="36" spans="1:16" s="4" customFormat="1" ht="33" x14ac:dyDescent="0.2">
      <c r="A36" s="572"/>
      <c r="B36" s="572"/>
      <c r="C36" s="646"/>
      <c r="D36" s="572"/>
      <c r="E36" s="572"/>
      <c r="F36" s="572"/>
      <c r="G36" s="572"/>
      <c r="H36" s="409" t="s">
        <v>458</v>
      </c>
      <c r="I36" s="409" t="s">
        <v>459</v>
      </c>
      <c r="J36" s="407" t="s">
        <v>460</v>
      </c>
      <c r="K36" s="407" t="s">
        <v>461</v>
      </c>
      <c r="L36" s="407" t="s">
        <v>462</v>
      </c>
      <c r="M36" s="407" t="s">
        <v>463</v>
      </c>
      <c r="N36" s="409" t="s">
        <v>464</v>
      </c>
      <c r="O36" s="409" t="s">
        <v>465</v>
      </c>
      <c r="P36" s="407" t="s">
        <v>466</v>
      </c>
    </row>
    <row r="37" spans="1:16" x14ac:dyDescent="0.2">
      <c r="A37" s="501">
        <v>1</v>
      </c>
      <c r="B37" s="681" t="s">
        <v>422</v>
      </c>
      <c r="C37" s="226" t="s">
        <v>980</v>
      </c>
      <c r="D37" s="37" t="s">
        <v>424</v>
      </c>
      <c r="E37" s="37">
        <v>2</v>
      </c>
      <c r="F37" s="501">
        <v>4</v>
      </c>
      <c r="G37" s="407" t="s">
        <v>467</v>
      </c>
      <c r="H37" s="415"/>
      <c r="I37" s="415"/>
      <c r="J37" s="415"/>
      <c r="K37" s="415"/>
      <c r="L37" s="415"/>
      <c r="M37" s="415"/>
      <c r="N37" s="415"/>
      <c r="O37" s="415"/>
      <c r="P37" s="415"/>
    </row>
    <row r="38" spans="1:16" x14ac:dyDescent="0.2">
      <c r="A38" s="502"/>
      <c r="B38" s="682"/>
      <c r="C38" s="227" t="s">
        <v>980</v>
      </c>
      <c r="D38" s="37" t="s">
        <v>439</v>
      </c>
      <c r="E38" s="37">
        <v>2</v>
      </c>
      <c r="F38" s="502"/>
      <c r="G38" s="407" t="s">
        <v>468</v>
      </c>
      <c r="H38" s="408"/>
      <c r="I38" s="408"/>
      <c r="J38" s="408"/>
      <c r="K38" s="408"/>
      <c r="L38" s="408"/>
      <c r="M38" s="408"/>
      <c r="N38" s="408"/>
      <c r="O38" s="408"/>
      <c r="P38" s="408"/>
    </row>
    <row r="39" spans="1:16" x14ac:dyDescent="0.2">
      <c r="A39" s="501">
        <v>2</v>
      </c>
      <c r="B39" s="681" t="s">
        <v>418</v>
      </c>
      <c r="C39" s="227" t="s">
        <v>417</v>
      </c>
      <c r="D39" s="37" t="s">
        <v>431</v>
      </c>
      <c r="E39" s="37">
        <v>2</v>
      </c>
      <c r="F39" s="501">
        <f>E39+E40</f>
        <v>4</v>
      </c>
      <c r="G39" s="407" t="s">
        <v>467</v>
      </c>
      <c r="H39" s="416"/>
      <c r="I39" s="408" t="s">
        <v>1356</v>
      </c>
      <c r="J39" s="416"/>
      <c r="K39" s="416"/>
      <c r="L39" s="408">
        <v>2</v>
      </c>
      <c r="M39" s="416"/>
      <c r="N39" s="416"/>
      <c r="O39" s="408">
        <v>6</v>
      </c>
      <c r="P39" s="408">
        <v>2</v>
      </c>
    </row>
    <row r="40" spans="1:16" x14ac:dyDescent="0.2">
      <c r="A40" s="502"/>
      <c r="B40" s="682"/>
      <c r="C40" s="227" t="s">
        <v>417</v>
      </c>
      <c r="D40" s="37" t="s">
        <v>426</v>
      </c>
      <c r="E40" s="37">
        <v>2</v>
      </c>
      <c r="F40" s="502"/>
      <c r="G40" s="407" t="s">
        <v>468</v>
      </c>
      <c r="H40" s="416"/>
      <c r="I40" s="408" t="s">
        <v>1356</v>
      </c>
      <c r="J40" s="416"/>
      <c r="K40" s="416"/>
      <c r="L40" s="416"/>
      <c r="M40" s="416"/>
      <c r="N40" s="416"/>
      <c r="O40" s="408">
        <v>4</v>
      </c>
      <c r="P40" s="408">
        <v>3</v>
      </c>
    </row>
    <row r="41" spans="1:16" x14ac:dyDescent="0.2">
      <c r="A41" s="501">
        <v>3</v>
      </c>
      <c r="B41" s="681" t="s">
        <v>421</v>
      </c>
      <c r="C41" s="227" t="s">
        <v>420</v>
      </c>
      <c r="D41" s="37" t="s">
        <v>424</v>
      </c>
      <c r="E41" s="37">
        <v>2</v>
      </c>
      <c r="F41" s="501">
        <v>4</v>
      </c>
      <c r="G41" s="407" t="s">
        <v>467</v>
      </c>
      <c r="H41" s="416"/>
      <c r="I41" s="408" t="s">
        <v>1356</v>
      </c>
      <c r="J41" s="416"/>
      <c r="K41" s="408" t="s">
        <v>1356</v>
      </c>
      <c r="L41" s="408">
        <v>1</v>
      </c>
      <c r="M41" s="416"/>
      <c r="N41" s="408">
        <v>2</v>
      </c>
      <c r="O41" s="416"/>
      <c r="P41" s="416"/>
    </row>
    <row r="42" spans="1:16" x14ac:dyDescent="0.2">
      <c r="A42" s="502"/>
      <c r="B42" s="682"/>
      <c r="C42" s="227" t="s">
        <v>420</v>
      </c>
      <c r="D42" s="37" t="s">
        <v>439</v>
      </c>
      <c r="E42" s="37">
        <v>2</v>
      </c>
      <c r="F42" s="502"/>
      <c r="G42" s="407" t="s">
        <v>468</v>
      </c>
      <c r="H42" s="416"/>
      <c r="I42" s="408" t="s">
        <v>1356</v>
      </c>
      <c r="J42" s="416"/>
      <c r="K42" s="408" t="s">
        <v>1356</v>
      </c>
      <c r="L42" s="408">
        <v>2</v>
      </c>
      <c r="M42" s="416"/>
      <c r="N42" s="408">
        <v>2</v>
      </c>
      <c r="O42" s="416"/>
      <c r="P42" s="416"/>
    </row>
    <row r="43" spans="1:16" x14ac:dyDescent="0.2">
      <c r="A43" s="521" t="s">
        <v>306</v>
      </c>
      <c r="B43" s="522"/>
      <c r="C43" s="522"/>
      <c r="D43" s="523"/>
      <c r="E43" s="43">
        <f>SUM(E37:E42)</f>
        <v>12</v>
      </c>
      <c r="F43" s="43">
        <f>SUM(F37:F42)</f>
        <v>12</v>
      </c>
      <c r="G43" s="184"/>
    </row>
  </sheetData>
  <mergeCells count="57">
    <mergeCell ref="A7:A8"/>
    <mergeCell ref="B7:B8"/>
    <mergeCell ref="F7:F8"/>
    <mergeCell ref="A9:A10"/>
    <mergeCell ref="B9:B10"/>
    <mergeCell ref="F9:F10"/>
    <mergeCell ref="A11:A12"/>
    <mergeCell ref="B11:B12"/>
    <mergeCell ref="F11:F12"/>
    <mergeCell ref="A13:A16"/>
    <mergeCell ref="B13:B16"/>
    <mergeCell ref="F13:F16"/>
    <mergeCell ref="A33:D33"/>
    <mergeCell ref="A17:A20"/>
    <mergeCell ref="B17:B20"/>
    <mergeCell ref="F17:F20"/>
    <mergeCell ref="A23:A24"/>
    <mergeCell ref="B23:B24"/>
    <mergeCell ref="F23:F24"/>
    <mergeCell ref="F27:F28"/>
    <mergeCell ref="F29:F30"/>
    <mergeCell ref="A31:A32"/>
    <mergeCell ref="B31:B32"/>
    <mergeCell ref="F31:F32"/>
    <mergeCell ref="A41:A42"/>
    <mergeCell ref="B41:B42"/>
    <mergeCell ref="F41:F42"/>
    <mergeCell ref="A43:D43"/>
    <mergeCell ref="B27:B28"/>
    <mergeCell ref="A27:A28"/>
    <mergeCell ref="B29:B30"/>
    <mergeCell ref="A29:A30"/>
    <mergeCell ref="A35:A36"/>
    <mergeCell ref="B35:B36"/>
    <mergeCell ref="A37:A38"/>
    <mergeCell ref="B37:B38"/>
    <mergeCell ref="F37:F38"/>
    <mergeCell ref="A39:A40"/>
    <mergeCell ref="B39:B40"/>
    <mergeCell ref="F39:F40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H5:P5"/>
    <mergeCell ref="G5:G6"/>
    <mergeCell ref="C35:C36"/>
    <mergeCell ref="D35:D36"/>
    <mergeCell ref="E35:E36"/>
    <mergeCell ref="F35:F36"/>
    <mergeCell ref="H35:P35"/>
    <mergeCell ref="G35:G3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63"/>
  <sheetViews>
    <sheetView zoomScale="80" zoomScaleNormal="80" workbookViewId="0">
      <selection activeCell="J48" sqref="J48"/>
    </sheetView>
  </sheetViews>
  <sheetFormatPr defaultRowHeight="16.5" x14ac:dyDescent="0.2"/>
  <cols>
    <col min="1" max="1" width="5" style="127" customWidth="1"/>
    <col min="2" max="2" width="21.125" style="128" customWidth="1"/>
    <col min="3" max="3" width="31.75" style="127" bestFit="1" customWidth="1"/>
    <col min="4" max="4" width="4.25" style="127" bestFit="1" customWidth="1"/>
    <col min="5" max="5" width="4" style="127" bestFit="1" customWidth="1"/>
    <col min="6" max="6" width="5.75" style="127" bestFit="1" customWidth="1"/>
    <col min="7" max="7" width="8.375" style="127" bestFit="1" customWidth="1"/>
    <col min="8" max="8" width="6.25" style="127" bestFit="1" customWidth="1"/>
    <col min="9" max="9" width="6.125" style="127" bestFit="1" customWidth="1"/>
    <col min="10" max="11" width="13.375" style="31" customWidth="1"/>
    <col min="12" max="16" width="9" style="31"/>
    <col min="17" max="17" width="13.375" style="31" customWidth="1"/>
    <col min="18" max="18" width="9" style="31"/>
  </cols>
  <sheetData>
    <row r="1" spans="1:18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</row>
    <row r="2" spans="1:18" x14ac:dyDescent="0.2">
      <c r="A2" s="496" t="s">
        <v>1000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</row>
    <row r="3" spans="1:18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</row>
    <row r="5" spans="1:18" x14ac:dyDescent="0.2">
      <c r="A5" s="647" t="s">
        <v>981</v>
      </c>
      <c r="B5" s="700"/>
      <c r="C5" s="700"/>
      <c r="D5" s="700"/>
      <c r="E5" s="700"/>
      <c r="F5" s="700"/>
      <c r="G5" s="700"/>
      <c r="H5" s="700"/>
      <c r="I5" s="479" t="s">
        <v>456</v>
      </c>
      <c r="J5" s="479" t="s">
        <v>457</v>
      </c>
      <c r="K5" s="479"/>
      <c r="L5" s="479"/>
      <c r="M5" s="479"/>
      <c r="N5" s="479"/>
      <c r="O5" s="479"/>
      <c r="P5" s="479"/>
      <c r="Q5" s="479"/>
      <c r="R5" s="479"/>
    </row>
    <row r="6" spans="1:18" ht="33" x14ac:dyDescent="0.2">
      <c r="A6" s="191" t="s">
        <v>0</v>
      </c>
      <c r="B6" s="130" t="s">
        <v>36</v>
      </c>
      <c r="C6" s="130" t="s">
        <v>336</v>
      </c>
      <c r="D6" s="130" t="s">
        <v>68</v>
      </c>
      <c r="E6" s="191" t="s">
        <v>3</v>
      </c>
      <c r="F6" s="191" t="s">
        <v>982</v>
      </c>
      <c r="G6" s="191" t="s">
        <v>983</v>
      </c>
      <c r="H6" s="191" t="s">
        <v>984</v>
      </c>
      <c r="I6" s="479"/>
      <c r="J6" s="174" t="s">
        <v>458</v>
      </c>
      <c r="K6" s="174" t="s">
        <v>459</v>
      </c>
      <c r="L6" s="55" t="s">
        <v>460</v>
      </c>
      <c r="M6" s="55" t="s">
        <v>461</v>
      </c>
      <c r="N6" s="55" t="s">
        <v>462</v>
      </c>
      <c r="O6" s="55" t="s">
        <v>463</v>
      </c>
      <c r="P6" s="174" t="s">
        <v>464</v>
      </c>
      <c r="Q6" s="174" t="s">
        <v>465</v>
      </c>
      <c r="R6" s="55" t="s">
        <v>466</v>
      </c>
    </row>
    <row r="7" spans="1:18" x14ac:dyDescent="0.2">
      <c r="A7" s="241">
        <v>1</v>
      </c>
      <c r="B7" s="242" t="s">
        <v>430</v>
      </c>
      <c r="C7" s="248" t="s">
        <v>985</v>
      </c>
      <c r="D7" s="243" t="s">
        <v>174</v>
      </c>
      <c r="E7" s="241">
        <v>2</v>
      </c>
      <c r="F7" s="241">
        <v>2</v>
      </c>
      <c r="G7" s="241">
        <v>0</v>
      </c>
      <c r="H7" s="241">
        <v>0</v>
      </c>
      <c r="I7" s="55" t="s">
        <v>467</v>
      </c>
      <c r="J7" s="415"/>
      <c r="K7" s="415"/>
      <c r="L7" s="415"/>
      <c r="M7" s="415"/>
      <c r="N7" s="415"/>
      <c r="O7" s="415"/>
      <c r="P7" s="415"/>
      <c r="Q7" s="415"/>
      <c r="R7" s="415"/>
    </row>
    <row r="8" spans="1:18" s="4" customFormat="1" x14ac:dyDescent="0.2">
      <c r="A8" s="241"/>
      <c r="B8" s="242"/>
      <c r="C8" s="248"/>
      <c r="D8" s="243"/>
      <c r="E8" s="241"/>
      <c r="F8" s="241"/>
      <c r="G8" s="241"/>
      <c r="H8" s="241"/>
      <c r="I8" s="55" t="s">
        <v>468</v>
      </c>
      <c r="J8" s="53"/>
      <c r="K8" s="53"/>
      <c r="L8" s="53"/>
      <c r="M8" s="53"/>
      <c r="N8" s="53"/>
      <c r="O8" s="53"/>
      <c r="P8" s="53"/>
      <c r="Q8" s="53"/>
      <c r="R8" s="53"/>
    </row>
    <row r="9" spans="1:18" ht="33" x14ac:dyDescent="0.2">
      <c r="A9" s="241">
        <v>2</v>
      </c>
      <c r="B9" s="242" t="s">
        <v>425</v>
      </c>
      <c r="C9" s="244" t="s">
        <v>986</v>
      </c>
      <c r="D9" s="243" t="s">
        <v>174</v>
      </c>
      <c r="E9" s="241">
        <v>4</v>
      </c>
      <c r="F9" s="241">
        <v>2</v>
      </c>
      <c r="G9" s="241">
        <v>2</v>
      </c>
      <c r="H9" s="241">
        <v>0</v>
      </c>
      <c r="I9" s="55" t="s">
        <v>467</v>
      </c>
      <c r="J9" s="416"/>
      <c r="K9" s="53" t="s">
        <v>1356</v>
      </c>
      <c r="L9" s="416"/>
      <c r="M9" s="416"/>
      <c r="N9" s="53">
        <v>12</v>
      </c>
      <c r="O9" s="416"/>
      <c r="P9" s="416"/>
      <c r="Q9" s="416"/>
      <c r="R9" s="416"/>
    </row>
    <row r="10" spans="1:18" s="4" customFormat="1" x14ac:dyDescent="0.2">
      <c r="A10" s="241"/>
      <c r="B10" s="242"/>
      <c r="C10" s="245" t="s">
        <v>988</v>
      </c>
      <c r="D10" s="243"/>
      <c r="E10" s="241"/>
      <c r="F10" s="241"/>
      <c r="G10" s="241"/>
      <c r="H10" s="241"/>
      <c r="I10" s="55" t="s">
        <v>468</v>
      </c>
      <c r="J10" s="416"/>
      <c r="K10" s="53" t="s">
        <v>1356</v>
      </c>
      <c r="L10" s="53" t="s">
        <v>1356</v>
      </c>
      <c r="M10" s="416"/>
      <c r="N10" s="53">
        <v>17</v>
      </c>
      <c r="O10" s="416"/>
      <c r="P10" s="416"/>
      <c r="Q10" s="53">
        <v>1</v>
      </c>
      <c r="R10" s="53">
        <v>10</v>
      </c>
    </row>
    <row r="11" spans="1:18" ht="33" x14ac:dyDescent="0.2">
      <c r="A11" s="241">
        <v>3</v>
      </c>
      <c r="B11" s="242" t="s">
        <v>436</v>
      </c>
      <c r="C11" s="244" t="s">
        <v>435</v>
      </c>
      <c r="D11" s="243" t="s">
        <v>174</v>
      </c>
      <c r="E11" s="241">
        <v>2</v>
      </c>
      <c r="F11" s="241">
        <v>2</v>
      </c>
      <c r="G11" s="241">
        <v>0</v>
      </c>
      <c r="H11" s="241">
        <v>0</v>
      </c>
      <c r="I11" s="55" t="s">
        <v>467</v>
      </c>
      <c r="J11" s="415"/>
      <c r="K11" s="415"/>
      <c r="L11" s="415"/>
      <c r="M11" s="415"/>
      <c r="N11" s="415"/>
      <c r="O11" s="415"/>
      <c r="P11" s="415"/>
      <c r="Q11" s="415"/>
      <c r="R11" s="415"/>
    </row>
    <row r="12" spans="1:18" s="4" customFormat="1" x14ac:dyDescent="0.2">
      <c r="A12" s="241"/>
      <c r="B12" s="242"/>
      <c r="C12" s="244"/>
      <c r="D12" s="243"/>
      <c r="E12" s="241"/>
      <c r="F12" s="241"/>
      <c r="G12" s="241"/>
      <c r="H12" s="241"/>
      <c r="I12" s="55" t="s">
        <v>468</v>
      </c>
      <c r="J12" s="53"/>
      <c r="K12" s="53"/>
      <c r="L12" s="53"/>
      <c r="M12" s="53"/>
      <c r="N12" s="53"/>
      <c r="O12" s="53"/>
      <c r="P12" s="53"/>
      <c r="Q12" s="53"/>
      <c r="R12" s="53"/>
    </row>
    <row r="13" spans="1:18" x14ac:dyDescent="0.2">
      <c r="A13" s="241">
        <v>4</v>
      </c>
      <c r="B13" s="242" t="s">
        <v>443</v>
      </c>
      <c r="C13" s="248" t="s">
        <v>444</v>
      </c>
      <c r="D13" s="243" t="s">
        <v>174</v>
      </c>
      <c r="E13" s="241">
        <v>2</v>
      </c>
      <c r="F13" s="241">
        <v>2</v>
      </c>
      <c r="G13" s="241">
        <v>0</v>
      </c>
      <c r="H13" s="241">
        <v>0</v>
      </c>
      <c r="I13" s="55" t="s">
        <v>467</v>
      </c>
      <c r="J13" s="416"/>
      <c r="K13" s="416"/>
      <c r="L13" s="53" t="s">
        <v>1356</v>
      </c>
      <c r="M13" s="53" t="s">
        <v>1356</v>
      </c>
      <c r="N13" s="53">
        <v>11</v>
      </c>
      <c r="O13" s="416"/>
      <c r="P13" s="416"/>
      <c r="Q13" s="416"/>
      <c r="R13" s="53">
        <v>1</v>
      </c>
    </row>
    <row r="14" spans="1:18" s="4" customFormat="1" x14ac:dyDescent="0.2">
      <c r="A14" s="241"/>
      <c r="B14" s="242"/>
      <c r="C14" s="248"/>
      <c r="D14" s="243"/>
      <c r="E14" s="241"/>
      <c r="F14" s="241"/>
      <c r="G14" s="241"/>
      <c r="H14" s="241"/>
      <c r="I14" s="55" t="s">
        <v>468</v>
      </c>
      <c r="J14" s="416"/>
      <c r="K14" s="416"/>
      <c r="L14" s="53" t="s">
        <v>1356</v>
      </c>
      <c r="M14" s="53" t="s">
        <v>1356</v>
      </c>
      <c r="N14" s="408">
        <v>11</v>
      </c>
      <c r="O14" s="416"/>
      <c r="P14" s="416"/>
      <c r="Q14" s="416"/>
      <c r="R14" s="408">
        <v>1</v>
      </c>
    </row>
    <row r="15" spans="1:18" ht="33" x14ac:dyDescent="0.2">
      <c r="A15" s="241">
        <v>5</v>
      </c>
      <c r="B15" s="242" t="s">
        <v>448</v>
      </c>
      <c r="C15" s="244" t="s">
        <v>447</v>
      </c>
      <c r="D15" s="243" t="s">
        <v>174</v>
      </c>
      <c r="E15" s="241">
        <v>2</v>
      </c>
      <c r="F15" s="241">
        <v>2</v>
      </c>
      <c r="G15" s="241">
        <v>0</v>
      </c>
      <c r="H15" s="241">
        <v>0</v>
      </c>
      <c r="I15" s="55" t="s">
        <v>467</v>
      </c>
      <c r="J15" s="415"/>
      <c r="K15" s="415"/>
      <c r="L15" s="415"/>
      <c r="M15" s="415"/>
      <c r="N15" s="415"/>
      <c r="O15" s="415"/>
      <c r="P15" s="415"/>
      <c r="Q15" s="415"/>
      <c r="R15" s="415"/>
    </row>
    <row r="16" spans="1:18" s="4" customFormat="1" x14ac:dyDescent="0.2">
      <c r="A16" s="241"/>
      <c r="B16" s="242"/>
      <c r="C16" s="244"/>
      <c r="D16" s="243"/>
      <c r="E16" s="241"/>
      <c r="F16" s="241"/>
      <c r="G16" s="241"/>
      <c r="H16" s="241"/>
      <c r="I16" s="55" t="s">
        <v>468</v>
      </c>
      <c r="J16" s="53"/>
      <c r="K16" s="53"/>
      <c r="L16" s="53"/>
      <c r="M16" s="53"/>
      <c r="N16" s="53"/>
      <c r="O16" s="53"/>
      <c r="P16" s="53"/>
      <c r="Q16" s="53"/>
      <c r="R16" s="53"/>
    </row>
    <row r="17" spans="1:18" x14ac:dyDescent="0.2">
      <c r="A17" s="241">
        <v>6</v>
      </c>
      <c r="B17" s="242" t="s">
        <v>437</v>
      </c>
      <c r="C17" s="244" t="s">
        <v>446</v>
      </c>
      <c r="D17" s="243" t="s">
        <v>174</v>
      </c>
      <c r="E17" s="241">
        <v>9</v>
      </c>
      <c r="F17" s="241">
        <v>4</v>
      </c>
      <c r="G17" s="241">
        <v>5</v>
      </c>
      <c r="H17" s="241">
        <v>0</v>
      </c>
      <c r="I17" s="55" t="s">
        <v>467</v>
      </c>
      <c r="J17" s="416"/>
      <c r="K17" s="416"/>
      <c r="L17" s="416"/>
      <c r="M17" s="53" t="s">
        <v>1356</v>
      </c>
      <c r="N17" s="53">
        <v>15</v>
      </c>
      <c r="O17" s="416"/>
      <c r="P17" s="416"/>
      <c r="Q17" s="416"/>
      <c r="R17" s="416"/>
    </row>
    <row r="18" spans="1:18" s="4" customFormat="1" x14ac:dyDescent="0.2">
      <c r="A18" s="241"/>
      <c r="B18" s="242"/>
      <c r="C18" s="246" t="s">
        <v>435</v>
      </c>
      <c r="D18" s="243"/>
      <c r="E18" s="241"/>
      <c r="F18" s="241"/>
      <c r="G18" s="241"/>
      <c r="H18" s="241"/>
      <c r="I18" s="55" t="s">
        <v>468</v>
      </c>
      <c r="J18" s="416"/>
      <c r="K18" s="416"/>
      <c r="L18" s="416"/>
      <c r="M18" s="416"/>
      <c r="N18" s="416"/>
      <c r="O18" s="416"/>
      <c r="P18" s="416"/>
      <c r="Q18" s="416"/>
      <c r="R18" s="416"/>
    </row>
    <row r="19" spans="1:18" x14ac:dyDescent="0.2">
      <c r="A19" s="241">
        <v>7</v>
      </c>
      <c r="B19" s="242" t="s">
        <v>433</v>
      </c>
      <c r="C19" s="244" t="s">
        <v>432</v>
      </c>
      <c r="D19" s="243" t="s">
        <v>174</v>
      </c>
      <c r="E19" s="241">
        <v>2</v>
      </c>
      <c r="F19" s="241">
        <v>2</v>
      </c>
      <c r="G19" s="241">
        <v>0</v>
      </c>
      <c r="H19" s="241">
        <v>0</v>
      </c>
      <c r="I19" s="55" t="s">
        <v>467</v>
      </c>
      <c r="J19" s="415"/>
      <c r="K19" s="415"/>
      <c r="L19" s="415"/>
      <c r="M19" s="415"/>
      <c r="N19" s="415"/>
      <c r="O19" s="415"/>
      <c r="P19" s="415"/>
      <c r="Q19" s="415"/>
      <c r="R19" s="415"/>
    </row>
    <row r="20" spans="1:18" s="4" customFormat="1" x14ac:dyDescent="0.2">
      <c r="A20" s="241"/>
      <c r="B20" s="242"/>
      <c r="C20" s="244"/>
      <c r="D20" s="243"/>
      <c r="E20" s="241"/>
      <c r="F20" s="241"/>
      <c r="G20" s="241"/>
      <c r="H20" s="241"/>
      <c r="I20" s="55" t="s">
        <v>468</v>
      </c>
      <c r="J20" s="53"/>
      <c r="K20" s="53"/>
      <c r="L20" s="53"/>
      <c r="M20" s="53"/>
      <c r="N20" s="53"/>
      <c r="O20" s="53"/>
      <c r="P20" s="53"/>
      <c r="Q20" s="53"/>
      <c r="R20" s="53"/>
    </row>
    <row r="21" spans="1:18" x14ac:dyDescent="0.2">
      <c r="A21" s="698" t="s">
        <v>987</v>
      </c>
      <c r="B21" s="699"/>
      <c r="C21" s="699"/>
      <c r="D21" s="250"/>
      <c r="E21" s="250">
        <f t="shared" ref="E21:H21" si="0">SUM(E7:E19)</f>
        <v>23</v>
      </c>
      <c r="F21" s="250">
        <f t="shared" si="0"/>
        <v>16</v>
      </c>
      <c r="G21" s="250">
        <f t="shared" si="0"/>
        <v>7</v>
      </c>
      <c r="H21" s="250">
        <f t="shared" si="0"/>
        <v>0</v>
      </c>
      <c r="I21" s="160"/>
    </row>
    <row r="22" spans="1:18" s="4" customFormat="1" x14ac:dyDescent="0.2">
      <c r="A22" s="251"/>
      <c r="B22" s="252"/>
      <c r="C22" s="252"/>
      <c r="D22" s="253"/>
      <c r="E22" s="253"/>
      <c r="F22" s="253"/>
      <c r="G22" s="253"/>
      <c r="H22" s="161"/>
      <c r="I22" s="160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x14ac:dyDescent="0.2">
      <c r="A23" s="705" t="s">
        <v>989</v>
      </c>
      <c r="B23" s="700"/>
      <c r="C23" s="700"/>
      <c r="D23" s="700"/>
      <c r="E23" s="700"/>
      <c r="F23" s="700"/>
      <c r="G23" s="700"/>
      <c r="H23" s="700"/>
      <c r="I23" s="479" t="s">
        <v>456</v>
      </c>
      <c r="J23" s="479" t="s">
        <v>457</v>
      </c>
      <c r="K23" s="479"/>
      <c r="L23" s="479"/>
      <c r="M23" s="479"/>
      <c r="N23" s="479"/>
      <c r="O23" s="479"/>
      <c r="P23" s="479"/>
      <c r="Q23" s="479"/>
      <c r="R23" s="479"/>
    </row>
    <row r="24" spans="1:18" ht="33" x14ac:dyDescent="0.2">
      <c r="A24" s="191" t="s">
        <v>0</v>
      </c>
      <c r="B24" s="130" t="s">
        <v>36</v>
      </c>
      <c r="C24" s="130" t="s">
        <v>336</v>
      </c>
      <c r="D24" s="130" t="s">
        <v>68</v>
      </c>
      <c r="E24" s="191" t="s">
        <v>3</v>
      </c>
      <c r="F24" s="191" t="s">
        <v>982</v>
      </c>
      <c r="G24" s="191" t="s">
        <v>983</v>
      </c>
      <c r="H24" s="191" t="s">
        <v>984</v>
      </c>
      <c r="I24" s="479"/>
      <c r="J24" s="174" t="s">
        <v>458</v>
      </c>
      <c r="K24" s="174" t="s">
        <v>459</v>
      </c>
      <c r="L24" s="55" t="s">
        <v>460</v>
      </c>
      <c r="M24" s="55" t="s">
        <v>461</v>
      </c>
      <c r="N24" s="55" t="s">
        <v>462</v>
      </c>
      <c r="O24" s="55" t="s">
        <v>463</v>
      </c>
      <c r="P24" s="174" t="s">
        <v>464</v>
      </c>
      <c r="Q24" s="174" t="s">
        <v>465</v>
      </c>
      <c r="R24" s="55" t="s">
        <v>466</v>
      </c>
    </row>
    <row r="25" spans="1:18" x14ac:dyDescent="0.2">
      <c r="A25" s="241">
        <v>1</v>
      </c>
      <c r="B25" s="242" t="s">
        <v>423</v>
      </c>
      <c r="C25" s="244" t="s">
        <v>990</v>
      </c>
      <c r="D25" s="254" t="s">
        <v>174</v>
      </c>
      <c r="E25" s="241">
        <v>9</v>
      </c>
      <c r="F25" s="241">
        <v>4</v>
      </c>
      <c r="G25" s="241">
        <v>5</v>
      </c>
      <c r="H25" s="241">
        <v>0</v>
      </c>
      <c r="I25" s="55" t="s">
        <v>467</v>
      </c>
      <c r="J25" s="416"/>
      <c r="K25" s="442" t="s">
        <v>1356</v>
      </c>
      <c r="L25" s="442" t="s">
        <v>1356</v>
      </c>
      <c r="M25" s="442" t="s">
        <v>1356</v>
      </c>
      <c r="N25" s="442">
        <v>26</v>
      </c>
      <c r="O25" s="442">
        <v>1</v>
      </c>
      <c r="P25" s="416"/>
      <c r="Q25" s="442">
        <v>8</v>
      </c>
      <c r="R25" s="442">
        <v>18</v>
      </c>
    </row>
    <row r="26" spans="1:18" s="4" customFormat="1" x14ac:dyDescent="0.2">
      <c r="A26" s="241"/>
      <c r="B26" s="242"/>
      <c r="C26" s="240" t="s">
        <v>994</v>
      </c>
      <c r="D26" s="254"/>
      <c r="E26" s="241"/>
      <c r="F26" s="241"/>
      <c r="G26" s="241"/>
      <c r="H26" s="241"/>
      <c r="I26" s="55" t="s">
        <v>468</v>
      </c>
      <c r="J26" s="416"/>
      <c r="K26" s="416"/>
      <c r="L26" s="442" t="s">
        <v>1356</v>
      </c>
      <c r="M26" s="416"/>
      <c r="N26" s="442">
        <v>9</v>
      </c>
      <c r="O26" s="416"/>
      <c r="P26" s="416"/>
      <c r="Q26" s="442">
        <v>4</v>
      </c>
      <c r="R26" s="442">
        <v>2</v>
      </c>
    </row>
    <row r="27" spans="1:18" x14ac:dyDescent="0.2">
      <c r="A27" s="241">
        <v>2</v>
      </c>
      <c r="B27" s="242" t="s">
        <v>427</v>
      </c>
      <c r="C27" s="244" t="s">
        <v>986</v>
      </c>
      <c r="D27" s="254" t="s">
        <v>174</v>
      </c>
      <c r="E27" s="241">
        <v>2</v>
      </c>
      <c r="F27" s="241">
        <v>2</v>
      </c>
      <c r="G27" s="241">
        <v>0</v>
      </c>
      <c r="H27" s="241">
        <v>0</v>
      </c>
      <c r="I27" s="55" t="s">
        <v>467</v>
      </c>
      <c r="J27" s="416"/>
      <c r="K27" s="53" t="s">
        <v>1356</v>
      </c>
      <c r="L27" s="416"/>
      <c r="M27" s="416"/>
      <c r="N27" s="53">
        <v>15</v>
      </c>
      <c r="O27" s="53">
        <v>1</v>
      </c>
      <c r="P27" s="416"/>
      <c r="Q27" s="416"/>
      <c r="R27" s="53">
        <v>5</v>
      </c>
    </row>
    <row r="28" spans="1:18" s="4" customFormat="1" x14ac:dyDescent="0.2">
      <c r="A28" s="241"/>
      <c r="B28" s="242"/>
      <c r="C28" s="244"/>
      <c r="D28" s="254"/>
      <c r="E28" s="241"/>
      <c r="F28" s="241"/>
      <c r="G28" s="241"/>
      <c r="H28" s="241"/>
      <c r="I28" s="55" t="s">
        <v>468</v>
      </c>
      <c r="J28" s="416"/>
      <c r="K28" s="53" t="s">
        <v>1356</v>
      </c>
      <c r="L28" s="416"/>
      <c r="M28" s="416"/>
      <c r="N28" s="408">
        <v>15</v>
      </c>
      <c r="O28" s="408">
        <v>1</v>
      </c>
      <c r="P28" s="416"/>
      <c r="Q28" s="416"/>
      <c r="R28" s="408">
        <v>5</v>
      </c>
    </row>
    <row r="29" spans="1:18" x14ac:dyDescent="0.2">
      <c r="A29" s="241">
        <v>3</v>
      </c>
      <c r="B29" s="242" t="s">
        <v>438</v>
      </c>
      <c r="C29" s="244" t="s">
        <v>991</v>
      </c>
      <c r="D29" s="254" t="s">
        <v>174</v>
      </c>
      <c r="E29" s="241">
        <v>2</v>
      </c>
      <c r="F29" s="241">
        <v>1</v>
      </c>
      <c r="G29" s="241">
        <v>1</v>
      </c>
      <c r="H29" s="241">
        <v>0</v>
      </c>
      <c r="I29" s="55" t="s">
        <v>467</v>
      </c>
      <c r="J29" s="415"/>
      <c r="K29" s="415"/>
      <c r="L29" s="415"/>
      <c r="M29" s="415"/>
      <c r="N29" s="415"/>
      <c r="O29" s="415"/>
      <c r="P29" s="415"/>
      <c r="Q29" s="415"/>
      <c r="R29" s="415"/>
    </row>
    <row r="30" spans="1:18" s="4" customFormat="1" x14ac:dyDescent="0.2">
      <c r="A30" s="241"/>
      <c r="B30" s="242"/>
      <c r="C30" s="244"/>
      <c r="D30" s="254"/>
      <c r="E30" s="241"/>
      <c r="F30" s="241"/>
      <c r="G30" s="241"/>
      <c r="H30" s="241"/>
      <c r="I30" s="55" t="s">
        <v>468</v>
      </c>
      <c r="J30" s="408"/>
      <c r="K30" s="408"/>
      <c r="L30" s="408"/>
      <c r="M30" s="408"/>
      <c r="N30" s="408"/>
      <c r="O30" s="408"/>
      <c r="P30" s="408"/>
      <c r="Q30" s="408"/>
      <c r="R30" s="408"/>
    </row>
    <row r="31" spans="1:18" x14ac:dyDescent="0.2">
      <c r="A31" s="241">
        <v>4</v>
      </c>
      <c r="B31" s="242" t="s">
        <v>429</v>
      </c>
      <c r="C31" s="244" t="s">
        <v>428</v>
      </c>
      <c r="D31" s="254" t="s">
        <v>174</v>
      </c>
      <c r="E31" s="241">
        <v>4</v>
      </c>
      <c r="F31" s="241">
        <v>1</v>
      </c>
      <c r="G31" s="241">
        <v>3</v>
      </c>
      <c r="H31" s="241">
        <v>0</v>
      </c>
      <c r="I31" s="55" t="s">
        <v>467</v>
      </c>
      <c r="J31" s="416"/>
      <c r="K31" s="416"/>
      <c r="L31" s="416"/>
      <c r="M31" s="416"/>
      <c r="N31" s="416"/>
      <c r="O31" s="416"/>
      <c r="P31" s="416"/>
      <c r="Q31" s="416"/>
      <c r="R31" s="416"/>
    </row>
    <row r="32" spans="1:18" s="4" customFormat="1" x14ac:dyDescent="0.2">
      <c r="A32" s="241"/>
      <c r="B32" s="242"/>
      <c r="C32" s="240" t="s">
        <v>449</v>
      </c>
      <c r="D32" s="254"/>
      <c r="E32" s="241"/>
      <c r="F32" s="241"/>
      <c r="G32" s="241"/>
      <c r="H32" s="241"/>
      <c r="I32" s="55" t="s">
        <v>468</v>
      </c>
      <c r="J32" s="416"/>
      <c r="K32" s="53" t="s">
        <v>1356</v>
      </c>
      <c r="L32" s="53" t="s">
        <v>1356</v>
      </c>
      <c r="M32" s="53" t="s">
        <v>1356</v>
      </c>
      <c r="N32" s="53">
        <v>4</v>
      </c>
      <c r="O32" s="416"/>
      <c r="P32" s="416"/>
      <c r="Q32" s="416"/>
      <c r="R32" s="416"/>
    </row>
    <row r="33" spans="1:18" x14ac:dyDescent="0.2">
      <c r="A33" s="241">
        <v>5</v>
      </c>
      <c r="B33" s="242" t="s">
        <v>451</v>
      </c>
      <c r="C33" s="255" t="s">
        <v>988</v>
      </c>
      <c r="D33" s="243" t="s">
        <v>174</v>
      </c>
      <c r="E33" s="241">
        <v>2</v>
      </c>
      <c r="F33" s="241">
        <v>2</v>
      </c>
      <c r="G33" s="241">
        <v>0</v>
      </c>
      <c r="H33" s="241">
        <v>0</v>
      </c>
      <c r="I33" s="55" t="s">
        <v>467</v>
      </c>
      <c r="J33" s="416"/>
      <c r="K33" s="53" t="s">
        <v>1356</v>
      </c>
      <c r="L33" s="53" t="s">
        <v>1356</v>
      </c>
      <c r="M33" s="416"/>
      <c r="N33" s="53">
        <v>8</v>
      </c>
      <c r="O33" s="416"/>
      <c r="P33" s="416"/>
      <c r="Q33" s="53">
        <v>1</v>
      </c>
      <c r="R33" s="416"/>
    </row>
    <row r="34" spans="1:18" s="4" customFormat="1" x14ac:dyDescent="0.2">
      <c r="A34" s="241"/>
      <c r="B34" s="242"/>
      <c r="C34" s="255"/>
      <c r="D34" s="243"/>
      <c r="E34" s="241"/>
      <c r="F34" s="241"/>
      <c r="G34" s="241"/>
      <c r="H34" s="241"/>
      <c r="I34" s="55" t="s">
        <v>468</v>
      </c>
      <c r="J34" s="416"/>
      <c r="K34" s="53" t="s">
        <v>1356</v>
      </c>
      <c r="L34" s="53" t="s">
        <v>1356</v>
      </c>
      <c r="M34" s="416"/>
      <c r="N34" s="53">
        <v>8</v>
      </c>
      <c r="O34" s="416"/>
      <c r="P34" s="416"/>
      <c r="Q34" s="53">
        <v>1</v>
      </c>
      <c r="R34" s="416"/>
    </row>
    <row r="35" spans="1:18" x14ac:dyDescent="0.2">
      <c r="A35" s="241">
        <v>6</v>
      </c>
      <c r="B35" s="242" t="s">
        <v>992</v>
      </c>
      <c r="C35" s="244" t="s">
        <v>993</v>
      </c>
      <c r="D35" s="254" t="s">
        <v>174</v>
      </c>
      <c r="E35" s="241">
        <v>2</v>
      </c>
      <c r="F35" s="241">
        <v>2</v>
      </c>
      <c r="G35" s="241">
        <v>0</v>
      </c>
      <c r="H35" s="241">
        <v>0</v>
      </c>
      <c r="I35" s="55" t="s">
        <v>467</v>
      </c>
      <c r="J35" s="416"/>
      <c r="K35" s="408" t="s">
        <v>1356</v>
      </c>
      <c r="L35" s="408" t="s">
        <v>1356</v>
      </c>
      <c r="M35" s="408" t="s">
        <v>1356</v>
      </c>
      <c r="N35" s="408">
        <v>4</v>
      </c>
      <c r="O35" s="408">
        <v>1</v>
      </c>
      <c r="P35" s="416"/>
      <c r="Q35" s="416"/>
      <c r="R35" s="416"/>
    </row>
    <row r="36" spans="1:18" s="4" customFormat="1" x14ac:dyDescent="0.2">
      <c r="A36" s="241"/>
      <c r="B36" s="242"/>
      <c r="C36" s="244"/>
      <c r="D36" s="254"/>
      <c r="E36" s="241"/>
      <c r="F36" s="241"/>
      <c r="G36" s="241"/>
      <c r="H36" s="241"/>
      <c r="I36" s="55" t="s">
        <v>468</v>
      </c>
      <c r="J36" s="416"/>
      <c r="K36" s="408" t="s">
        <v>1356</v>
      </c>
      <c r="L36" s="408" t="s">
        <v>1356</v>
      </c>
      <c r="M36" s="408" t="s">
        <v>1356</v>
      </c>
      <c r="N36" s="408">
        <v>4</v>
      </c>
      <c r="O36" s="408">
        <v>1</v>
      </c>
      <c r="P36" s="416"/>
      <c r="Q36" s="416"/>
      <c r="R36" s="416"/>
    </row>
    <row r="37" spans="1:18" x14ac:dyDescent="0.2">
      <c r="A37" s="698" t="s">
        <v>987</v>
      </c>
      <c r="B37" s="699"/>
      <c r="C37" s="699"/>
      <c r="D37" s="250"/>
      <c r="E37" s="250">
        <f t="shared" ref="E37:H37" si="1">SUM(E25:E35)</f>
        <v>21</v>
      </c>
      <c r="F37" s="250">
        <f t="shared" si="1"/>
        <v>12</v>
      </c>
      <c r="G37" s="250">
        <f t="shared" si="1"/>
        <v>9</v>
      </c>
      <c r="H37" s="250">
        <f t="shared" si="1"/>
        <v>0</v>
      </c>
    </row>
    <row r="38" spans="1:18" s="4" customFormat="1" x14ac:dyDescent="0.2">
      <c r="A38" s="253"/>
      <c r="B38" s="252"/>
      <c r="C38" s="252"/>
      <c r="D38" s="253"/>
      <c r="E38" s="253"/>
      <c r="F38" s="253"/>
      <c r="G38" s="253"/>
      <c r="H38" s="253"/>
      <c r="I38" s="160"/>
      <c r="J38" s="161"/>
      <c r="K38" s="161"/>
      <c r="L38" s="161"/>
      <c r="M38" s="161"/>
      <c r="N38" s="161"/>
      <c r="O38" s="161"/>
      <c r="P38" s="161"/>
      <c r="Q38" s="161"/>
      <c r="R38" s="161"/>
    </row>
    <row r="39" spans="1:18" x14ac:dyDescent="0.2">
      <c r="A39" s="647" t="s">
        <v>995</v>
      </c>
      <c r="B39" s="700"/>
      <c r="C39" s="700"/>
      <c r="D39" s="700"/>
      <c r="E39" s="700"/>
      <c r="F39" s="700"/>
      <c r="G39" s="700"/>
      <c r="H39" s="700"/>
      <c r="I39" s="479" t="s">
        <v>456</v>
      </c>
      <c r="J39" s="479" t="s">
        <v>457</v>
      </c>
      <c r="K39" s="479"/>
      <c r="L39" s="479"/>
      <c r="M39" s="479"/>
      <c r="N39" s="479"/>
      <c r="O39" s="479"/>
      <c r="P39" s="479"/>
      <c r="Q39" s="479"/>
      <c r="R39" s="479"/>
    </row>
    <row r="40" spans="1:18" ht="33" x14ac:dyDescent="0.2">
      <c r="A40" s="191" t="s">
        <v>0</v>
      </c>
      <c r="B40" s="130" t="s">
        <v>36</v>
      </c>
      <c r="C40" s="130" t="s">
        <v>336</v>
      </c>
      <c r="D40" s="130" t="s">
        <v>68</v>
      </c>
      <c r="E40" s="191" t="s">
        <v>3</v>
      </c>
      <c r="F40" s="191" t="s">
        <v>982</v>
      </c>
      <c r="G40" s="191" t="s">
        <v>983</v>
      </c>
      <c r="H40" s="191" t="s">
        <v>984</v>
      </c>
      <c r="I40" s="479"/>
      <c r="J40" s="174" t="s">
        <v>458</v>
      </c>
      <c r="K40" s="174" t="s">
        <v>459</v>
      </c>
      <c r="L40" s="55" t="s">
        <v>460</v>
      </c>
      <c r="M40" s="55" t="s">
        <v>461</v>
      </c>
      <c r="N40" s="55" t="s">
        <v>462</v>
      </c>
      <c r="O40" s="55" t="s">
        <v>463</v>
      </c>
      <c r="P40" s="174" t="s">
        <v>464</v>
      </c>
      <c r="Q40" s="174" t="s">
        <v>465</v>
      </c>
      <c r="R40" s="55" t="s">
        <v>466</v>
      </c>
    </row>
    <row r="41" spans="1:18" x14ac:dyDescent="0.2">
      <c r="A41" s="243">
        <v>1</v>
      </c>
      <c r="B41" s="701" t="s">
        <v>440</v>
      </c>
      <c r="C41" s="255" t="s">
        <v>988</v>
      </c>
      <c r="D41" s="243" t="s">
        <v>174</v>
      </c>
      <c r="E41" s="243">
        <v>2</v>
      </c>
      <c r="F41" s="243">
        <v>2</v>
      </c>
      <c r="G41" s="243">
        <v>0</v>
      </c>
      <c r="H41" s="243">
        <v>0</v>
      </c>
      <c r="I41" s="55" t="s">
        <v>467</v>
      </c>
      <c r="J41" s="416"/>
      <c r="K41" s="53" t="s">
        <v>1356</v>
      </c>
      <c r="L41" s="53" t="s">
        <v>1356</v>
      </c>
      <c r="M41" s="416"/>
      <c r="N41" s="53">
        <v>9</v>
      </c>
      <c r="O41" s="416"/>
      <c r="P41" s="416"/>
      <c r="Q41" s="53">
        <v>1</v>
      </c>
      <c r="R41" s="53">
        <v>6</v>
      </c>
    </row>
    <row r="42" spans="1:18" s="4" customFormat="1" x14ac:dyDescent="0.2">
      <c r="A42" s="243"/>
      <c r="B42" s="702"/>
      <c r="C42" s="240" t="s">
        <v>986</v>
      </c>
      <c r="D42" s="243"/>
      <c r="E42" s="243"/>
      <c r="F42" s="243"/>
      <c r="G42" s="243"/>
      <c r="H42" s="243"/>
      <c r="I42" s="55" t="s">
        <v>468</v>
      </c>
      <c r="J42" s="416"/>
      <c r="K42" s="53" t="s">
        <v>1356</v>
      </c>
      <c r="L42" s="416"/>
      <c r="M42" s="416"/>
      <c r="N42" s="53">
        <v>5</v>
      </c>
      <c r="O42" s="416"/>
      <c r="P42" s="416"/>
      <c r="Q42" s="416"/>
      <c r="R42" s="53">
        <v>6</v>
      </c>
    </row>
    <row r="43" spans="1:18" x14ac:dyDescent="0.2">
      <c r="A43" s="243">
        <v>2</v>
      </c>
      <c r="B43" s="255" t="s">
        <v>450</v>
      </c>
      <c r="C43" s="244" t="s">
        <v>990</v>
      </c>
      <c r="D43" s="243" t="s">
        <v>174</v>
      </c>
      <c r="E43" s="243">
        <v>2</v>
      </c>
      <c r="F43" s="243">
        <v>2</v>
      </c>
      <c r="G43" s="243">
        <v>0</v>
      </c>
      <c r="H43" s="243">
        <v>0</v>
      </c>
      <c r="I43" s="55" t="s">
        <v>467</v>
      </c>
      <c r="J43" s="416"/>
      <c r="K43" s="53" t="s">
        <v>1356</v>
      </c>
      <c r="L43" s="53" t="s">
        <v>1356</v>
      </c>
      <c r="M43" s="53" t="s">
        <v>1356</v>
      </c>
      <c r="N43" s="53">
        <v>4</v>
      </c>
      <c r="O43" s="416"/>
      <c r="P43" s="416"/>
      <c r="Q43" s="416"/>
      <c r="R43" s="53">
        <v>10</v>
      </c>
    </row>
    <row r="44" spans="1:18" s="4" customFormat="1" x14ac:dyDescent="0.2">
      <c r="A44" s="243"/>
      <c r="B44" s="255"/>
      <c r="C44" s="240" t="s">
        <v>994</v>
      </c>
      <c r="D44" s="243"/>
      <c r="E44" s="243"/>
      <c r="F44" s="243"/>
      <c r="G44" s="243"/>
      <c r="H44" s="243"/>
      <c r="I44" s="55" t="s">
        <v>468</v>
      </c>
      <c r="J44" s="416"/>
      <c r="K44" s="416"/>
      <c r="L44" s="53" t="s">
        <v>1356</v>
      </c>
      <c r="M44" s="416"/>
      <c r="N44" s="53">
        <v>2</v>
      </c>
      <c r="O44" s="416"/>
      <c r="P44" s="416"/>
      <c r="Q44" s="53">
        <v>2</v>
      </c>
      <c r="R44" s="416"/>
    </row>
    <row r="45" spans="1:18" x14ac:dyDescent="0.2">
      <c r="A45" s="243">
        <v>3</v>
      </c>
      <c r="B45" s="255" t="s">
        <v>420</v>
      </c>
      <c r="C45" s="248" t="s">
        <v>421</v>
      </c>
      <c r="D45" s="243" t="s">
        <v>15</v>
      </c>
      <c r="E45" s="243">
        <v>2</v>
      </c>
      <c r="F45" s="243">
        <v>2</v>
      </c>
      <c r="G45" s="243">
        <v>0</v>
      </c>
      <c r="H45" s="243">
        <v>0</v>
      </c>
      <c r="I45" s="55" t="s">
        <v>467</v>
      </c>
      <c r="J45" s="416"/>
      <c r="K45" s="53" t="s">
        <v>1356</v>
      </c>
      <c r="L45" s="416"/>
      <c r="M45" s="53" t="s">
        <v>1356</v>
      </c>
      <c r="N45" s="53">
        <v>3</v>
      </c>
      <c r="O45" s="416"/>
      <c r="P45" s="53">
        <v>2</v>
      </c>
      <c r="Q45" s="416"/>
      <c r="R45" s="416"/>
    </row>
    <row r="46" spans="1:18" s="4" customFormat="1" x14ac:dyDescent="0.2">
      <c r="A46" s="243"/>
      <c r="B46" s="255"/>
      <c r="C46" s="248"/>
      <c r="D46" s="243"/>
      <c r="E46" s="243"/>
      <c r="F46" s="243"/>
      <c r="G46" s="243"/>
      <c r="H46" s="243"/>
      <c r="I46" s="55" t="s">
        <v>468</v>
      </c>
      <c r="J46" s="416"/>
      <c r="K46" s="53" t="s">
        <v>1356</v>
      </c>
      <c r="L46" s="416"/>
      <c r="M46" s="53" t="s">
        <v>1356</v>
      </c>
      <c r="N46" s="53">
        <v>3</v>
      </c>
      <c r="O46" s="416"/>
      <c r="P46" s="53">
        <v>2</v>
      </c>
      <c r="Q46" s="416"/>
      <c r="R46" s="416"/>
    </row>
    <row r="47" spans="1:18" x14ac:dyDescent="0.2">
      <c r="A47" s="243">
        <v>4</v>
      </c>
      <c r="B47" s="255" t="s">
        <v>453</v>
      </c>
      <c r="C47" s="248" t="s">
        <v>452</v>
      </c>
      <c r="D47" s="243" t="s">
        <v>15</v>
      </c>
      <c r="E47" s="243">
        <v>2</v>
      </c>
      <c r="F47" s="243">
        <v>2</v>
      </c>
      <c r="G47" s="243">
        <v>0</v>
      </c>
      <c r="H47" s="243">
        <v>0</v>
      </c>
      <c r="I47" s="55" t="s">
        <v>467</v>
      </c>
      <c r="J47" s="415"/>
      <c r="K47" s="415"/>
      <c r="L47" s="415"/>
      <c r="M47" s="415"/>
      <c r="N47" s="415"/>
      <c r="O47" s="415"/>
      <c r="P47" s="415"/>
      <c r="Q47" s="415"/>
      <c r="R47" s="415"/>
    </row>
    <row r="48" spans="1:18" s="4" customFormat="1" x14ac:dyDescent="0.2">
      <c r="A48" s="243"/>
      <c r="B48" s="255"/>
      <c r="C48" s="248"/>
      <c r="D48" s="243"/>
      <c r="E48" s="243"/>
      <c r="F48" s="243"/>
      <c r="G48" s="243"/>
      <c r="H48" s="243"/>
      <c r="I48" s="55" t="s">
        <v>468</v>
      </c>
      <c r="J48" s="53"/>
      <c r="K48" s="53"/>
      <c r="L48" s="53"/>
      <c r="M48" s="53"/>
      <c r="N48" s="53"/>
      <c r="O48" s="53"/>
      <c r="P48" s="53"/>
      <c r="Q48" s="53"/>
      <c r="R48" s="53"/>
    </row>
    <row r="49" spans="1:18" x14ac:dyDescent="0.2">
      <c r="A49" s="243">
        <v>5</v>
      </c>
      <c r="B49" s="255" t="s">
        <v>445</v>
      </c>
      <c r="C49" s="248" t="s">
        <v>444</v>
      </c>
      <c r="D49" s="243" t="s">
        <v>174</v>
      </c>
      <c r="E49" s="243">
        <v>4</v>
      </c>
      <c r="F49" s="243">
        <v>2</v>
      </c>
      <c r="G49" s="243">
        <v>2</v>
      </c>
      <c r="H49" s="243">
        <v>0</v>
      </c>
      <c r="I49" s="55" t="s">
        <v>467</v>
      </c>
      <c r="J49" s="416"/>
      <c r="K49" s="416"/>
      <c r="L49" s="53" t="s">
        <v>1356</v>
      </c>
      <c r="M49" s="53" t="s">
        <v>1356</v>
      </c>
      <c r="N49" s="53">
        <v>13</v>
      </c>
      <c r="O49" s="416"/>
      <c r="P49" s="416"/>
      <c r="Q49" s="416"/>
      <c r="R49" s="416"/>
    </row>
    <row r="50" spans="1:18" s="4" customFormat="1" x14ac:dyDescent="0.2">
      <c r="A50" s="243"/>
      <c r="B50" s="255"/>
      <c r="C50" s="248"/>
      <c r="D50" s="243"/>
      <c r="E50" s="243"/>
      <c r="F50" s="243"/>
      <c r="G50" s="243"/>
      <c r="H50" s="243"/>
      <c r="I50" s="55" t="s">
        <v>468</v>
      </c>
      <c r="J50" s="416"/>
      <c r="K50" s="416"/>
      <c r="L50" s="53" t="s">
        <v>1356</v>
      </c>
      <c r="M50" s="53" t="s">
        <v>1356</v>
      </c>
      <c r="N50" s="53">
        <v>13</v>
      </c>
      <c r="O50" s="416"/>
      <c r="P50" s="416"/>
      <c r="Q50" s="416"/>
      <c r="R50" s="416"/>
    </row>
    <row r="51" spans="1:18" x14ac:dyDescent="0.2">
      <c r="A51" s="243">
        <v>6</v>
      </c>
      <c r="B51" s="703" t="s">
        <v>434</v>
      </c>
      <c r="C51" s="244" t="s">
        <v>432</v>
      </c>
      <c r="D51" s="254" t="s">
        <v>174</v>
      </c>
      <c r="E51" s="243">
        <v>2</v>
      </c>
      <c r="F51" s="243">
        <v>1</v>
      </c>
      <c r="G51" s="243">
        <v>1</v>
      </c>
      <c r="H51" s="243">
        <v>0</v>
      </c>
      <c r="I51" s="55" t="s">
        <v>467</v>
      </c>
      <c r="J51" s="415"/>
      <c r="K51" s="415"/>
      <c r="L51" s="415"/>
      <c r="M51" s="415"/>
      <c r="N51" s="415"/>
      <c r="O51" s="415"/>
      <c r="P51" s="415"/>
      <c r="Q51" s="415"/>
      <c r="R51" s="415"/>
    </row>
    <row r="52" spans="1:18" s="4" customFormat="1" x14ac:dyDescent="0.2">
      <c r="A52" s="243"/>
      <c r="B52" s="704"/>
      <c r="C52" s="244"/>
      <c r="D52" s="254"/>
      <c r="E52" s="243"/>
      <c r="F52" s="243"/>
      <c r="G52" s="243"/>
      <c r="H52" s="243"/>
      <c r="I52" s="55" t="s">
        <v>468</v>
      </c>
      <c r="J52" s="408"/>
      <c r="K52" s="408"/>
      <c r="L52" s="408"/>
      <c r="M52" s="408"/>
      <c r="N52" s="408"/>
      <c r="O52" s="408"/>
      <c r="P52" s="408"/>
      <c r="Q52" s="408"/>
      <c r="R52" s="408"/>
    </row>
    <row r="53" spans="1:18" x14ac:dyDescent="0.2">
      <c r="A53" s="243">
        <v>7</v>
      </c>
      <c r="B53" s="256" t="s">
        <v>442</v>
      </c>
      <c r="C53" s="248" t="s">
        <v>441</v>
      </c>
      <c r="D53" s="254" t="s">
        <v>174</v>
      </c>
      <c r="E53" s="243">
        <v>4</v>
      </c>
      <c r="F53" s="243">
        <v>2</v>
      </c>
      <c r="G53" s="243">
        <v>2</v>
      </c>
      <c r="H53" s="243">
        <v>0</v>
      </c>
      <c r="I53" s="55" t="s">
        <v>467</v>
      </c>
      <c r="J53" s="415"/>
      <c r="K53" s="415"/>
      <c r="L53" s="415"/>
      <c r="M53" s="415"/>
      <c r="N53" s="415"/>
      <c r="O53" s="415"/>
      <c r="P53" s="415"/>
      <c r="Q53" s="415"/>
      <c r="R53" s="415"/>
    </row>
    <row r="54" spans="1:18" s="4" customFormat="1" x14ac:dyDescent="0.2">
      <c r="A54" s="243"/>
      <c r="B54" s="256"/>
      <c r="C54" s="248"/>
      <c r="D54" s="254"/>
      <c r="E54" s="243"/>
      <c r="F54" s="243"/>
      <c r="G54" s="243"/>
      <c r="H54" s="243"/>
      <c r="I54" s="55" t="s">
        <v>468</v>
      </c>
      <c r="J54" s="408"/>
      <c r="K54" s="408"/>
      <c r="L54" s="408"/>
      <c r="M54" s="408"/>
      <c r="N54" s="408"/>
      <c r="O54" s="408"/>
      <c r="P54" s="408"/>
      <c r="Q54" s="408"/>
      <c r="R54" s="408"/>
    </row>
    <row r="55" spans="1:18" x14ac:dyDescent="0.2">
      <c r="A55" s="698" t="s">
        <v>987</v>
      </c>
      <c r="B55" s="699"/>
      <c r="C55" s="699"/>
      <c r="D55" s="250"/>
      <c r="E55" s="257">
        <f t="shared" ref="E55:H55" si="2">SUM(E41:E53)</f>
        <v>18</v>
      </c>
      <c r="F55" s="257">
        <f t="shared" si="2"/>
        <v>13</v>
      </c>
      <c r="G55" s="257">
        <f t="shared" si="2"/>
        <v>5</v>
      </c>
      <c r="H55" s="257">
        <f t="shared" si="2"/>
        <v>0</v>
      </c>
    </row>
    <row r="56" spans="1:18" s="4" customFormat="1" x14ac:dyDescent="0.2">
      <c r="A56" s="253"/>
      <c r="B56" s="252"/>
      <c r="C56" s="252"/>
      <c r="D56" s="253"/>
      <c r="E56" s="258"/>
      <c r="F56" s="258"/>
      <c r="G56" s="258"/>
      <c r="H56" s="258"/>
      <c r="I56" s="160"/>
      <c r="J56" s="161"/>
      <c r="K56" s="161"/>
      <c r="L56" s="161"/>
      <c r="M56" s="161"/>
      <c r="N56" s="161"/>
      <c r="O56" s="161"/>
      <c r="P56" s="161"/>
      <c r="Q56" s="161"/>
      <c r="R56" s="161"/>
    </row>
    <row r="57" spans="1:18" x14ac:dyDescent="0.2">
      <c r="A57" s="647" t="s">
        <v>996</v>
      </c>
      <c r="B57" s="700"/>
      <c r="C57" s="700"/>
      <c r="D57" s="700"/>
      <c r="E57" s="700"/>
      <c r="F57" s="700"/>
      <c r="G57" s="700"/>
      <c r="H57" s="700"/>
      <c r="I57" s="479" t="s">
        <v>456</v>
      </c>
      <c r="J57" s="479" t="s">
        <v>457</v>
      </c>
      <c r="K57" s="479"/>
      <c r="L57" s="479"/>
      <c r="M57" s="479"/>
      <c r="N57" s="479"/>
      <c r="O57" s="479"/>
      <c r="P57" s="479"/>
      <c r="Q57" s="479"/>
      <c r="R57" s="479"/>
    </row>
    <row r="58" spans="1:18" ht="33" x14ac:dyDescent="0.2">
      <c r="A58" s="191" t="s">
        <v>0</v>
      </c>
      <c r="B58" s="130" t="s">
        <v>36</v>
      </c>
      <c r="C58" s="130" t="s">
        <v>336</v>
      </c>
      <c r="D58" s="130" t="s">
        <v>68</v>
      </c>
      <c r="E58" s="191" t="s">
        <v>3</v>
      </c>
      <c r="F58" s="191" t="s">
        <v>982</v>
      </c>
      <c r="G58" s="191" t="s">
        <v>983</v>
      </c>
      <c r="H58" s="191" t="s">
        <v>984</v>
      </c>
      <c r="I58" s="479"/>
      <c r="J58" s="174" t="s">
        <v>458</v>
      </c>
      <c r="K58" s="174" t="s">
        <v>459</v>
      </c>
      <c r="L58" s="55" t="s">
        <v>460</v>
      </c>
      <c r="M58" s="55" t="s">
        <v>461</v>
      </c>
      <c r="N58" s="55" t="s">
        <v>462</v>
      </c>
      <c r="O58" s="55" t="s">
        <v>463</v>
      </c>
      <c r="P58" s="174" t="s">
        <v>464</v>
      </c>
      <c r="Q58" s="174" t="s">
        <v>465</v>
      </c>
      <c r="R58" s="55" t="s">
        <v>466</v>
      </c>
    </row>
    <row r="59" spans="1:18" x14ac:dyDescent="0.2">
      <c r="A59" s="243">
        <v>1</v>
      </c>
      <c r="B59" s="255" t="s">
        <v>997</v>
      </c>
      <c r="C59" s="254" t="s">
        <v>998</v>
      </c>
      <c r="D59" s="254"/>
      <c r="E59" s="243">
        <v>6</v>
      </c>
      <c r="F59" s="243">
        <v>0</v>
      </c>
      <c r="G59" s="243">
        <v>0</v>
      </c>
      <c r="H59" s="243">
        <v>6</v>
      </c>
      <c r="I59" s="55" t="s">
        <v>467</v>
      </c>
      <c r="J59" s="470" t="s">
        <v>1423</v>
      </c>
      <c r="K59" s="471"/>
      <c r="L59" s="471"/>
      <c r="M59" s="471"/>
      <c r="N59" s="471"/>
      <c r="O59" s="471"/>
      <c r="P59" s="471"/>
      <c r="Q59" s="471"/>
      <c r="R59" s="472"/>
    </row>
    <row r="60" spans="1:18" s="4" customFormat="1" x14ac:dyDescent="0.2">
      <c r="A60" s="243"/>
      <c r="B60" s="255"/>
      <c r="C60" s="254"/>
      <c r="D60" s="254"/>
      <c r="E60" s="243"/>
      <c r="F60" s="243"/>
      <c r="G60" s="243"/>
      <c r="H60" s="243"/>
      <c r="I60" s="55" t="s">
        <v>468</v>
      </c>
      <c r="J60" s="473"/>
      <c r="K60" s="474"/>
      <c r="L60" s="474"/>
      <c r="M60" s="474"/>
      <c r="N60" s="474"/>
      <c r="O60" s="474"/>
      <c r="P60" s="474"/>
      <c r="Q60" s="474"/>
      <c r="R60" s="475"/>
    </row>
    <row r="61" spans="1:18" x14ac:dyDescent="0.2">
      <c r="A61" s="243">
        <v>2</v>
      </c>
      <c r="B61" s="255" t="s">
        <v>102</v>
      </c>
      <c r="C61" s="254" t="s">
        <v>998</v>
      </c>
      <c r="D61" s="254"/>
      <c r="E61" s="243">
        <v>4</v>
      </c>
      <c r="F61" s="243">
        <v>0</v>
      </c>
      <c r="G61" s="243">
        <v>0</v>
      </c>
      <c r="H61" s="243">
        <v>4</v>
      </c>
      <c r="I61" s="55" t="s">
        <v>467</v>
      </c>
      <c r="J61" s="470" t="s">
        <v>1421</v>
      </c>
      <c r="K61" s="471"/>
      <c r="L61" s="471"/>
      <c r="M61" s="471"/>
      <c r="N61" s="471"/>
      <c r="O61" s="471"/>
      <c r="P61" s="471"/>
      <c r="Q61" s="471"/>
      <c r="R61" s="472"/>
    </row>
    <row r="62" spans="1:18" s="4" customFormat="1" x14ac:dyDescent="0.2">
      <c r="A62" s="243"/>
      <c r="B62" s="255"/>
      <c r="C62" s="254"/>
      <c r="D62" s="254"/>
      <c r="E62" s="243"/>
      <c r="F62" s="243"/>
      <c r="G62" s="243"/>
      <c r="H62" s="243"/>
      <c r="I62" s="55" t="s">
        <v>468</v>
      </c>
      <c r="J62" s="473"/>
      <c r="K62" s="474"/>
      <c r="L62" s="474"/>
      <c r="M62" s="474"/>
      <c r="N62" s="474"/>
      <c r="O62" s="474"/>
      <c r="P62" s="474"/>
      <c r="Q62" s="474"/>
      <c r="R62" s="475"/>
    </row>
    <row r="63" spans="1:18" x14ac:dyDescent="0.2">
      <c r="A63" s="698" t="s">
        <v>987</v>
      </c>
      <c r="B63" s="699"/>
      <c r="C63" s="699"/>
      <c r="D63" s="250"/>
      <c r="E63" s="257">
        <f t="shared" ref="E63:H63" si="3">SUM(E59:E61)</f>
        <v>10</v>
      </c>
      <c r="F63" s="257">
        <f t="shared" si="3"/>
        <v>0</v>
      </c>
      <c r="G63" s="257">
        <f t="shared" si="3"/>
        <v>0</v>
      </c>
      <c r="H63" s="257">
        <f t="shared" si="3"/>
        <v>10</v>
      </c>
    </row>
  </sheetData>
  <mergeCells count="23">
    <mergeCell ref="A1:R1"/>
    <mergeCell ref="A2:R2"/>
    <mergeCell ref="A3:R3"/>
    <mergeCell ref="A37:C37"/>
    <mergeCell ref="I5:I6"/>
    <mergeCell ref="J5:R5"/>
    <mergeCell ref="I23:I24"/>
    <mergeCell ref="J23:R23"/>
    <mergeCell ref="A5:H5"/>
    <mergeCell ref="A21:C21"/>
    <mergeCell ref="A23:H23"/>
    <mergeCell ref="A63:C63"/>
    <mergeCell ref="A39:H39"/>
    <mergeCell ref="A55:C55"/>
    <mergeCell ref="I39:I40"/>
    <mergeCell ref="J39:R39"/>
    <mergeCell ref="I57:I58"/>
    <mergeCell ref="J57:R57"/>
    <mergeCell ref="A57:H57"/>
    <mergeCell ref="J61:R62"/>
    <mergeCell ref="J59:R60"/>
    <mergeCell ref="B41:B42"/>
    <mergeCell ref="B51:B5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70"/>
  <sheetViews>
    <sheetView topLeftCell="A52" zoomScale="90" zoomScaleNormal="90" workbookViewId="0">
      <selection activeCell="K57" sqref="K57:K59"/>
    </sheetView>
  </sheetViews>
  <sheetFormatPr defaultRowHeight="16.5" x14ac:dyDescent="0.3"/>
  <cols>
    <col min="1" max="1" width="4.375" style="31" customWidth="1"/>
    <col min="2" max="2" width="8.625" style="31" bestFit="1" customWidth="1"/>
    <col min="3" max="3" width="18.75" style="319" customWidth="1"/>
    <col min="4" max="4" width="5.375" style="31" bestFit="1" customWidth="1"/>
    <col min="5" max="5" width="2.625" style="31" bestFit="1" customWidth="1"/>
    <col min="6" max="6" width="2.5" style="31" bestFit="1" customWidth="1"/>
    <col min="7" max="7" width="2.625" style="31" bestFit="1" customWidth="1"/>
    <col min="8" max="8" width="25.5" style="109" bestFit="1" customWidth="1"/>
    <col min="9" max="9" width="3.875" style="109" bestFit="1" customWidth="1"/>
    <col min="10" max="10" width="5.125" style="109" bestFit="1" customWidth="1"/>
    <col min="11" max="11" width="6.125" style="159" bestFit="1" customWidth="1"/>
    <col min="12" max="13" width="13.375" style="31" customWidth="1"/>
    <col min="14" max="18" width="9" style="31"/>
    <col min="19" max="19" width="13.375" style="31" customWidth="1"/>
    <col min="20" max="20" width="9" style="31"/>
  </cols>
  <sheetData>
    <row r="1" spans="1:21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</row>
    <row r="2" spans="1:21" x14ac:dyDescent="0.2">
      <c r="A2" s="496" t="s">
        <v>1092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</row>
    <row r="3" spans="1:21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</row>
    <row r="5" spans="1:21" x14ac:dyDescent="0.2">
      <c r="A5" s="321" t="s">
        <v>212</v>
      </c>
      <c r="B5" s="2"/>
      <c r="C5" s="315"/>
      <c r="D5" s="2"/>
      <c r="E5" s="2"/>
      <c r="F5" s="2"/>
      <c r="G5" s="2"/>
      <c r="H5" s="87"/>
      <c r="I5" s="87"/>
      <c r="J5" s="87"/>
    </row>
    <row r="6" spans="1:21" x14ac:dyDescent="0.2">
      <c r="A6" s="712" t="s">
        <v>0</v>
      </c>
      <c r="B6" s="306" t="s">
        <v>106</v>
      </c>
      <c r="C6" s="715" t="s">
        <v>36</v>
      </c>
      <c r="D6" s="306" t="s">
        <v>1013</v>
      </c>
      <c r="E6" s="712" t="s">
        <v>4</v>
      </c>
      <c r="F6" s="712" t="s">
        <v>5</v>
      </c>
      <c r="G6" s="712" t="s">
        <v>66</v>
      </c>
      <c r="H6" s="712" t="s">
        <v>336</v>
      </c>
      <c r="I6" s="712" t="s">
        <v>1014</v>
      </c>
      <c r="J6" s="712"/>
      <c r="K6" s="479" t="s">
        <v>456</v>
      </c>
      <c r="L6" s="479" t="s">
        <v>457</v>
      </c>
      <c r="M6" s="479"/>
      <c r="N6" s="479"/>
      <c r="O6" s="479"/>
      <c r="P6" s="479"/>
      <c r="Q6" s="479"/>
      <c r="R6" s="479"/>
      <c r="S6" s="479"/>
      <c r="T6" s="479"/>
    </row>
    <row r="7" spans="1:21" ht="33" x14ac:dyDescent="0.2">
      <c r="A7" s="712"/>
      <c r="B7" s="306" t="s">
        <v>1015</v>
      </c>
      <c r="C7" s="715"/>
      <c r="D7" s="306" t="s">
        <v>3</v>
      </c>
      <c r="E7" s="712"/>
      <c r="F7" s="712"/>
      <c r="G7" s="712"/>
      <c r="H7" s="712"/>
      <c r="I7" s="306" t="s">
        <v>174</v>
      </c>
      <c r="J7" s="306" t="s">
        <v>15</v>
      </c>
      <c r="K7" s="479"/>
      <c r="L7" s="409" t="s">
        <v>458</v>
      </c>
      <c r="M7" s="409" t="s">
        <v>459</v>
      </c>
      <c r="N7" s="407" t="s">
        <v>460</v>
      </c>
      <c r="O7" s="407" t="s">
        <v>461</v>
      </c>
      <c r="P7" s="407" t="s">
        <v>462</v>
      </c>
      <c r="Q7" s="407" t="s">
        <v>463</v>
      </c>
      <c r="R7" s="409" t="s">
        <v>464</v>
      </c>
      <c r="S7" s="409" t="s">
        <v>465</v>
      </c>
      <c r="T7" s="407" t="s">
        <v>466</v>
      </c>
    </row>
    <row r="8" spans="1:21" ht="16.5" customHeight="1" x14ac:dyDescent="0.2">
      <c r="A8" s="706">
        <v>1</v>
      </c>
      <c r="B8" s="706" t="s">
        <v>1016</v>
      </c>
      <c r="C8" s="709" t="s">
        <v>1017</v>
      </c>
      <c r="D8" s="515">
        <v>4</v>
      </c>
      <c r="E8" s="515">
        <v>2</v>
      </c>
      <c r="F8" s="515">
        <v>2</v>
      </c>
      <c r="G8" s="515">
        <v>0</v>
      </c>
      <c r="H8" s="249" t="s">
        <v>1018</v>
      </c>
      <c r="I8" s="32" t="s">
        <v>1019</v>
      </c>
      <c r="J8" s="32"/>
      <c r="K8" s="570" t="s">
        <v>1427</v>
      </c>
      <c r="L8" s="586"/>
      <c r="M8" s="586"/>
      <c r="N8" s="586"/>
      <c r="O8" s="586"/>
      <c r="P8" s="586"/>
      <c r="Q8" s="586"/>
      <c r="R8" s="586"/>
      <c r="S8" s="586"/>
      <c r="T8" s="586"/>
    </row>
    <row r="9" spans="1:21" x14ac:dyDescent="0.2">
      <c r="A9" s="707"/>
      <c r="B9" s="707"/>
      <c r="C9" s="710"/>
      <c r="D9" s="517"/>
      <c r="E9" s="517"/>
      <c r="F9" s="517"/>
      <c r="G9" s="517"/>
      <c r="H9" s="249" t="s">
        <v>1020</v>
      </c>
      <c r="I9" s="32" t="s">
        <v>1021</v>
      </c>
      <c r="J9" s="32"/>
      <c r="K9" s="571"/>
      <c r="L9" s="594"/>
      <c r="M9" s="594"/>
      <c r="N9" s="594"/>
      <c r="O9" s="594"/>
      <c r="P9" s="594"/>
      <c r="Q9" s="594"/>
      <c r="R9" s="594"/>
      <c r="S9" s="594"/>
      <c r="T9" s="594"/>
    </row>
    <row r="10" spans="1:21" x14ac:dyDescent="0.2">
      <c r="A10" s="707"/>
      <c r="B10" s="707"/>
      <c r="C10" s="710"/>
      <c r="D10" s="517"/>
      <c r="E10" s="517"/>
      <c r="F10" s="517"/>
      <c r="G10" s="517"/>
      <c r="H10" s="249" t="s">
        <v>1022</v>
      </c>
      <c r="I10" s="32" t="s">
        <v>1021</v>
      </c>
      <c r="J10" s="32"/>
      <c r="K10" s="571"/>
      <c r="L10" s="594"/>
      <c r="M10" s="594"/>
      <c r="N10" s="594"/>
      <c r="O10" s="594"/>
      <c r="P10" s="594"/>
      <c r="Q10" s="594"/>
      <c r="R10" s="594"/>
      <c r="S10" s="594"/>
      <c r="T10" s="594"/>
    </row>
    <row r="11" spans="1:21" x14ac:dyDescent="0.2">
      <c r="A11" s="708"/>
      <c r="B11" s="708"/>
      <c r="C11" s="711"/>
      <c r="D11" s="516"/>
      <c r="E11" s="516"/>
      <c r="F11" s="516"/>
      <c r="G11" s="516"/>
      <c r="H11" s="249" t="s">
        <v>1023</v>
      </c>
      <c r="I11" s="32" t="s">
        <v>1019</v>
      </c>
      <c r="J11" s="32"/>
      <c r="K11" s="572"/>
      <c r="L11" s="587"/>
      <c r="M11" s="587"/>
      <c r="N11" s="587"/>
      <c r="O11" s="587"/>
      <c r="P11" s="587"/>
      <c r="Q11" s="587"/>
      <c r="R11" s="587"/>
      <c r="S11" s="587"/>
      <c r="T11" s="587"/>
    </row>
    <row r="12" spans="1:21" ht="16.5" customHeight="1" x14ac:dyDescent="0.2">
      <c r="A12" s="706">
        <v>2</v>
      </c>
      <c r="B12" s="706" t="s">
        <v>1024</v>
      </c>
      <c r="C12" s="709" t="s">
        <v>1025</v>
      </c>
      <c r="D12" s="515">
        <v>2</v>
      </c>
      <c r="E12" s="515">
        <v>1</v>
      </c>
      <c r="F12" s="515">
        <v>1</v>
      </c>
      <c r="G12" s="515">
        <v>0</v>
      </c>
      <c r="H12" s="307" t="s">
        <v>1026</v>
      </c>
      <c r="I12" s="32" t="s">
        <v>1019</v>
      </c>
      <c r="J12" s="32"/>
      <c r="K12" s="479" t="s">
        <v>1427</v>
      </c>
      <c r="L12" s="716"/>
      <c r="M12" s="499"/>
      <c r="N12" s="499"/>
      <c r="O12" s="499"/>
      <c r="P12" s="501">
        <v>3</v>
      </c>
      <c r="Q12" s="501">
        <v>1</v>
      </c>
      <c r="R12" s="499"/>
      <c r="S12" s="499"/>
      <c r="T12" s="499"/>
      <c r="U12" s="501"/>
    </row>
    <row r="13" spans="1:21" x14ac:dyDescent="0.2">
      <c r="A13" s="707"/>
      <c r="B13" s="707"/>
      <c r="C13" s="710"/>
      <c r="D13" s="516"/>
      <c r="E13" s="516"/>
      <c r="F13" s="516"/>
      <c r="G13" s="516"/>
      <c r="H13" s="307" t="s">
        <v>1027</v>
      </c>
      <c r="I13" s="32" t="s">
        <v>1019</v>
      </c>
      <c r="J13" s="32"/>
      <c r="K13" s="479"/>
      <c r="L13" s="716"/>
      <c r="M13" s="500"/>
      <c r="N13" s="500"/>
      <c r="O13" s="500"/>
      <c r="P13" s="502"/>
      <c r="Q13" s="502"/>
      <c r="R13" s="500"/>
      <c r="S13" s="500"/>
      <c r="T13" s="500"/>
      <c r="U13" s="502"/>
    </row>
    <row r="14" spans="1:21" ht="16.5" customHeight="1" x14ac:dyDescent="0.2">
      <c r="A14" s="706">
        <v>3</v>
      </c>
      <c r="B14" s="706" t="s">
        <v>1028</v>
      </c>
      <c r="C14" s="709" t="s">
        <v>1029</v>
      </c>
      <c r="D14" s="515">
        <v>5</v>
      </c>
      <c r="E14" s="515">
        <v>2</v>
      </c>
      <c r="F14" s="515">
        <v>3</v>
      </c>
      <c r="G14" s="515">
        <v>0</v>
      </c>
      <c r="H14" s="249" t="s">
        <v>1030</v>
      </c>
      <c r="I14" s="32" t="s">
        <v>1019</v>
      </c>
      <c r="J14" s="32"/>
      <c r="K14" s="642" t="s">
        <v>1427</v>
      </c>
      <c r="L14" s="499"/>
      <c r="M14" s="546" t="s">
        <v>1356</v>
      </c>
      <c r="N14" s="546" t="s">
        <v>1356</v>
      </c>
      <c r="O14" s="546" t="s">
        <v>1356</v>
      </c>
      <c r="P14" s="546">
        <v>4</v>
      </c>
      <c r="Q14" s="546">
        <v>1</v>
      </c>
      <c r="R14" s="499"/>
      <c r="S14" s="499"/>
      <c r="T14" s="546">
        <v>4</v>
      </c>
    </row>
    <row r="15" spans="1:21" x14ac:dyDescent="0.2">
      <c r="A15" s="707"/>
      <c r="B15" s="707"/>
      <c r="C15" s="710"/>
      <c r="D15" s="517"/>
      <c r="E15" s="517"/>
      <c r="F15" s="517"/>
      <c r="G15" s="517"/>
      <c r="H15" s="307" t="s">
        <v>1031</v>
      </c>
      <c r="I15" s="32" t="s">
        <v>1019</v>
      </c>
      <c r="J15" s="32"/>
      <c r="K15" s="643"/>
      <c r="L15" s="588"/>
      <c r="M15" s="547"/>
      <c r="N15" s="547"/>
      <c r="O15" s="547"/>
      <c r="P15" s="547"/>
      <c r="Q15" s="547"/>
      <c r="R15" s="588"/>
      <c r="S15" s="588"/>
      <c r="T15" s="547"/>
    </row>
    <row r="16" spans="1:21" x14ac:dyDescent="0.2">
      <c r="A16" s="707"/>
      <c r="B16" s="707"/>
      <c r="C16" s="710"/>
      <c r="D16" s="517"/>
      <c r="E16" s="517"/>
      <c r="F16" s="517"/>
      <c r="G16" s="517"/>
      <c r="H16" s="307" t="s">
        <v>1032</v>
      </c>
      <c r="I16" s="32" t="s">
        <v>1019</v>
      </c>
      <c r="J16" s="32"/>
      <c r="K16" s="643"/>
      <c r="L16" s="588"/>
      <c r="M16" s="547"/>
      <c r="N16" s="547"/>
      <c r="O16" s="547"/>
      <c r="P16" s="547"/>
      <c r="Q16" s="547"/>
      <c r="R16" s="588"/>
      <c r="S16" s="588"/>
      <c r="T16" s="547"/>
    </row>
    <row r="17" spans="1:20" x14ac:dyDescent="0.2">
      <c r="A17" s="708"/>
      <c r="B17" s="708"/>
      <c r="C17" s="711"/>
      <c r="D17" s="516"/>
      <c r="E17" s="516"/>
      <c r="F17" s="516"/>
      <c r="G17" s="516"/>
      <c r="H17" s="307" t="s">
        <v>1033</v>
      </c>
      <c r="I17" s="32" t="s">
        <v>1021</v>
      </c>
      <c r="J17" s="32"/>
      <c r="K17" s="644"/>
      <c r="L17" s="500"/>
      <c r="M17" s="548"/>
      <c r="N17" s="548"/>
      <c r="O17" s="548"/>
      <c r="P17" s="548"/>
      <c r="Q17" s="548"/>
      <c r="R17" s="500"/>
      <c r="S17" s="500"/>
      <c r="T17" s="548"/>
    </row>
    <row r="18" spans="1:20" x14ac:dyDescent="0.3">
      <c r="A18" s="706">
        <v>4</v>
      </c>
      <c r="B18" s="706" t="s">
        <v>1034</v>
      </c>
      <c r="C18" s="627" t="s">
        <v>1035</v>
      </c>
      <c r="D18" s="515">
        <v>2</v>
      </c>
      <c r="E18" s="533">
        <v>1</v>
      </c>
      <c r="F18" s="515">
        <v>1</v>
      </c>
      <c r="G18" s="515">
        <v>0</v>
      </c>
      <c r="H18" s="308" t="s">
        <v>1036</v>
      </c>
      <c r="I18" s="32" t="s">
        <v>1019</v>
      </c>
      <c r="J18" s="32"/>
      <c r="K18" s="479" t="s">
        <v>1427</v>
      </c>
      <c r="L18" s="717"/>
      <c r="M18" s="586"/>
      <c r="N18" s="586"/>
      <c r="O18" s="586"/>
      <c r="P18" s="586"/>
      <c r="Q18" s="586"/>
      <c r="R18" s="586"/>
      <c r="S18" s="586"/>
      <c r="T18" s="586"/>
    </row>
    <row r="19" spans="1:20" x14ac:dyDescent="0.3">
      <c r="A19" s="708"/>
      <c r="B19" s="708"/>
      <c r="C19" s="627"/>
      <c r="D19" s="516"/>
      <c r="E19" s="534"/>
      <c r="F19" s="516"/>
      <c r="G19" s="516"/>
      <c r="H19" s="308"/>
      <c r="I19" s="32"/>
      <c r="J19" s="32"/>
      <c r="K19" s="479"/>
      <c r="L19" s="717"/>
      <c r="M19" s="587"/>
      <c r="N19" s="587"/>
      <c r="O19" s="587"/>
      <c r="P19" s="587"/>
      <c r="Q19" s="587"/>
      <c r="R19" s="587"/>
      <c r="S19" s="587"/>
      <c r="T19" s="587"/>
    </row>
    <row r="20" spans="1:20" x14ac:dyDescent="0.3">
      <c r="A20" s="706">
        <v>5</v>
      </c>
      <c r="B20" s="706" t="s">
        <v>1037</v>
      </c>
      <c r="C20" s="627" t="s">
        <v>1038</v>
      </c>
      <c r="D20" s="515">
        <v>2</v>
      </c>
      <c r="E20" s="515">
        <v>2</v>
      </c>
      <c r="F20" s="515">
        <v>0</v>
      </c>
      <c r="G20" s="515">
        <v>0</v>
      </c>
      <c r="H20" s="309" t="s">
        <v>1039</v>
      </c>
      <c r="I20" s="32" t="s">
        <v>1019</v>
      </c>
      <c r="J20" s="32"/>
      <c r="K20" s="479" t="s">
        <v>1427</v>
      </c>
      <c r="L20" s="716"/>
      <c r="M20" s="499"/>
      <c r="N20" s="501" t="s">
        <v>1356</v>
      </c>
      <c r="O20" s="499"/>
      <c r="P20" s="501">
        <v>5</v>
      </c>
      <c r="Q20" s="499"/>
      <c r="R20" s="499"/>
      <c r="S20" s="499"/>
      <c r="T20" s="499"/>
    </row>
    <row r="21" spans="1:20" x14ac:dyDescent="0.3">
      <c r="A21" s="708"/>
      <c r="B21" s="708"/>
      <c r="C21" s="627"/>
      <c r="D21" s="516"/>
      <c r="E21" s="516"/>
      <c r="F21" s="516"/>
      <c r="G21" s="516"/>
      <c r="H21" s="309"/>
      <c r="I21" s="32"/>
      <c r="J21" s="32"/>
      <c r="K21" s="479"/>
      <c r="L21" s="716"/>
      <c r="M21" s="500"/>
      <c r="N21" s="502"/>
      <c r="O21" s="500"/>
      <c r="P21" s="502"/>
      <c r="Q21" s="500"/>
      <c r="R21" s="500"/>
      <c r="S21" s="500"/>
      <c r="T21" s="500"/>
    </row>
    <row r="22" spans="1:20" x14ac:dyDescent="0.2">
      <c r="A22" s="706">
        <v>6</v>
      </c>
      <c r="B22" s="706" t="s">
        <v>1040</v>
      </c>
      <c r="C22" s="709" t="s">
        <v>1041</v>
      </c>
      <c r="D22" s="515">
        <v>2</v>
      </c>
      <c r="E22" s="515">
        <v>2</v>
      </c>
      <c r="F22" s="515">
        <v>0</v>
      </c>
      <c r="G22" s="515">
        <v>0</v>
      </c>
      <c r="H22" s="310" t="s">
        <v>1042</v>
      </c>
      <c r="I22" s="32" t="s">
        <v>1019</v>
      </c>
      <c r="J22" s="32"/>
      <c r="K22" s="479" t="s">
        <v>1427</v>
      </c>
      <c r="L22" s="716"/>
      <c r="M22" s="501" t="s">
        <v>1356</v>
      </c>
      <c r="N22" s="499"/>
      <c r="O22" s="499"/>
      <c r="P22" s="499"/>
      <c r="Q22" s="501">
        <v>1</v>
      </c>
      <c r="R22" s="499"/>
      <c r="S22" s="499"/>
      <c r="T22" s="499"/>
    </row>
    <row r="23" spans="1:20" x14ac:dyDescent="0.2">
      <c r="A23" s="708"/>
      <c r="B23" s="708"/>
      <c r="C23" s="711"/>
      <c r="D23" s="516"/>
      <c r="E23" s="516"/>
      <c r="F23" s="516"/>
      <c r="G23" s="516"/>
      <c r="H23" s="249" t="s">
        <v>1043</v>
      </c>
      <c r="I23" s="32"/>
      <c r="J23" s="32" t="s">
        <v>1019</v>
      </c>
      <c r="K23" s="479"/>
      <c r="L23" s="716"/>
      <c r="M23" s="502"/>
      <c r="N23" s="500"/>
      <c r="O23" s="500"/>
      <c r="P23" s="500"/>
      <c r="Q23" s="502"/>
      <c r="R23" s="500"/>
      <c r="S23" s="500"/>
      <c r="T23" s="500"/>
    </row>
    <row r="24" spans="1:20" x14ac:dyDescent="0.2">
      <c r="A24" s="706">
        <v>7</v>
      </c>
      <c r="B24" s="706" t="s">
        <v>1044</v>
      </c>
      <c r="C24" s="709" t="s">
        <v>12</v>
      </c>
      <c r="D24" s="515">
        <v>2</v>
      </c>
      <c r="E24" s="515">
        <v>1</v>
      </c>
      <c r="F24" s="515">
        <v>1</v>
      </c>
      <c r="G24" s="515">
        <v>0</v>
      </c>
      <c r="H24" s="249" t="s">
        <v>1045</v>
      </c>
      <c r="I24" s="32" t="s">
        <v>1019</v>
      </c>
      <c r="J24" s="32"/>
      <c r="K24" s="479" t="s">
        <v>1427</v>
      </c>
      <c r="L24" s="716"/>
      <c r="M24" s="501" t="s">
        <v>1356</v>
      </c>
      <c r="N24" s="499"/>
      <c r="O24" s="499"/>
      <c r="P24" s="499"/>
      <c r="Q24" s="501">
        <v>1</v>
      </c>
      <c r="R24" s="499"/>
      <c r="S24" s="499"/>
      <c r="T24" s="499"/>
    </row>
    <row r="25" spans="1:20" x14ac:dyDescent="0.3">
      <c r="A25" s="708"/>
      <c r="B25" s="708"/>
      <c r="C25" s="711"/>
      <c r="D25" s="516"/>
      <c r="E25" s="516"/>
      <c r="F25" s="516"/>
      <c r="G25" s="516"/>
      <c r="H25" s="311" t="s">
        <v>1046</v>
      </c>
      <c r="I25" s="32"/>
      <c r="J25" s="32" t="s">
        <v>1019</v>
      </c>
      <c r="K25" s="479"/>
      <c r="L25" s="716"/>
      <c r="M25" s="502"/>
      <c r="N25" s="500"/>
      <c r="O25" s="500"/>
      <c r="P25" s="500"/>
      <c r="Q25" s="502"/>
      <c r="R25" s="500"/>
      <c r="S25" s="500"/>
      <c r="T25" s="500"/>
    </row>
    <row r="26" spans="1:20" x14ac:dyDescent="0.2">
      <c r="A26" s="714" t="s">
        <v>1047</v>
      </c>
      <c r="B26" s="714"/>
      <c r="C26" s="714"/>
      <c r="D26" s="101">
        <f>SUM(D8:D25)</f>
        <v>19</v>
      </c>
      <c r="E26" s="101">
        <f>SUM(E8:E25)</f>
        <v>11</v>
      </c>
      <c r="F26" s="101">
        <f>SUM(F8:F25)</f>
        <v>8</v>
      </c>
      <c r="G26" s="101">
        <f>SUM(G8:G25)</f>
        <v>0</v>
      </c>
      <c r="H26" s="252"/>
      <c r="I26" s="252"/>
      <c r="J26" s="252"/>
      <c r="K26" s="184"/>
      <c r="L26" s="161"/>
      <c r="M26" s="161"/>
      <c r="N26" s="161"/>
      <c r="O26" s="161"/>
      <c r="P26" s="161"/>
      <c r="Q26" s="161"/>
      <c r="R26" s="161"/>
      <c r="S26" s="161"/>
      <c r="T26" s="161"/>
    </row>
    <row r="27" spans="1:20" x14ac:dyDescent="0.2">
      <c r="A27" s="2"/>
      <c r="B27" s="2"/>
      <c r="C27" s="316"/>
      <c r="D27" s="314"/>
      <c r="E27" s="314"/>
      <c r="F27" s="314"/>
      <c r="G27" s="314"/>
      <c r="H27" s="252"/>
      <c r="I27" s="252"/>
      <c r="J27" s="252"/>
    </row>
    <row r="28" spans="1:20" x14ac:dyDescent="0.2">
      <c r="A28" s="320" t="s">
        <v>231</v>
      </c>
      <c r="B28" s="313"/>
      <c r="C28" s="317"/>
      <c r="D28" s="85"/>
      <c r="E28" s="85"/>
      <c r="F28" s="85"/>
      <c r="G28" s="85"/>
      <c r="H28" s="312"/>
      <c r="I28" s="313"/>
      <c r="J28" s="313"/>
    </row>
    <row r="29" spans="1:20" x14ac:dyDescent="0.2">
      <c r="A29" s="712" t="s">
        <v>0</v>
      </c>
      <c r="B29" s="306" t="s">
        <v>106</v>
      </c>
      <c r="C29" s="715" t="s">
        <v>36</v>
      </c>
      <c r="D29" s="101" t="s">
        <v>1013</v>
      </c>
      <c r="E29" s="713" t="s">
        <v>4</v>
      </c>
      <c r="F29" s="713" t="s">
        <v>5</v>
      </c>
      <c r="G29" s="713" t="s">
        <v>66</v>
      </c>
      <c r="H29" s="712" t="s">
        <v>336</v>
      </c>
      <c r="I29" s="712" t="s">
        <v>1014</v>
      </c>
      <c r="J29" s="712"/>
      <c r="K29" s="479" t="s">
        <v>456</v>
      </c>
      <c r="L29" s="479" t="s">
        <v>457</v>
      </c>
      <c r="M29" s="479"/>
      <c r="N29" s="479"/>
      <c r="O29" s="479"/>
      <c r="P29" s="479"/>
      <c r="Q29" s="479"/>
      <c r="R29" s="479"/>
      <c r="S29" s="479"/>
      <c r="T29" s="479"/>
    </row>
    <row r="30" spans="1:20" ht="33" x14ac:dyDescent="0.2">
      <c r="A30" s="712"/>
      <c r="B30" s="306" t="s">
        <v>1015</v>
      </c>
      <c r="C30" s="715"/>
      <c r="D30" s="101" t="s">
        <v>3</v>
      </c>
      <c r="E30" s="713"/>
      <c r="F30" s="713"/>
      <c r="G30" s="713"/>
      <c r="H30" s="712"/>
      <c r="I30" s="306" t="s">
        <v>174</v>
      </c>
      <c r="J30" s="306" t="s">
        <v>15</v>
      </c>
      <c r="K30" s="479"/>
      <c r="L30" s="409" t="s">
        <v>458</v>
      </c>
      <c r="M30" s="409" t="s">
        <v>459</v>
      </c>
      <c r="N30" s="407" t="s">
        <v>460</v>
      </c>
      <c r="O30" s="407" t="s">
        <v>461</v>
      </c>
      <c r="P30" s="407" t="s">
        <v>462</v>
      </c>
      <c r="Q30" s="407" t="s">
        <v>463</v>
      </c>
      <c r="R30" s="409" t="s">
        <v>464</v>
      </c>
      <c r="S30" s="409" t="s">
        <v>465</v>
      </c>
      <c r="T30" s="407" t="s">
        <v>466</v>
      </c>
    </row>
    <row r="31" spans="1:20" ht="25.5" customHeight="1" x14ac:dyDescent="0.2">
      <c r="A31" s="706">
        <v>1</v>
      </c>
      <c r="B31" s="706" t="s">
        <v>1048</v>
      </c>
      <c r="C31" s="627" t="s">
        <v>1049</v>
      </c>
      <c r="D31" s="515">
        <v>3</v>
      </c>
      <c r="E31" s="515">
        <v>2</v>
      </c>
      <c r="F31" s="515">
        <v>1</v>
      </c>
      <c r="G31" s="515">
        <v>0</v>
      </c>
      <c r="H31" s="307" t="s">
        <v>1050</v>
      </c>
      <c r="I31" s="32" t="s">
        <v>1019</v>
      </c>
      <c r="J31" s="32"/>
      <c r="K31" s="570" t="s">
        <v>1427</v>
      </c>
      <c r="L31" s="499"/>
      <c r="M31" s="499"/>
      <c r="N31" s="499"/>
      <c r="O31" s="501" t="s">
        <v>1356</v>
      </c>
      <c r="P31" s="501">
        <v>5</v>
      </c>
      <c r="Q31" s="501">
        <v>3</v>
      </c>
      <c r="R31" s="499"/>
      <c r="S31" s="499"/>
      <c r="T31" s="499"/>
    </row>
    <row r="32" spans="1:20" ht="25.5" customHeight="1" x14ac:dyDescent="0.2">
      <c r="A32" s="707"/>
      <c r="B32" s="707"/>
      <c r="C32" s="627"/>
      <c r="D32" s="517"/>
      <c r="E32" s="517"/>
      <c r="F32" s="517"/>
      <c r="G32" s="517"/>
      <c r="H32" s="249" t="s">
        <v>1051</v>
      </c>
      <c r="I32" s="32" t="s">
        <v>1019</v>
      </c>
      <c r="J32" s="32"/>
      <c r="K32" s="571"/>
      <c r="L32" s="588"/>
      <c r="M32" s="588"/>
      <c r="N32" s="588"/>
      <c r="O32" s="589"/>
      <c r="P32" s="589"/>
      <c r="Q32" s="589"/>
      <c r="R32" s="588"/>
      <c r="S32" s="588"/>
      <c r="T32" s="588"/>
    </row>
    <row r="33" spans="1:20" ht="25.5" customHeight="1" x14ac:dyDescent="0.2">
      <c r="A33" s="708"/>
      <c r="B33" s="708"/>
      <c r="C33" s="627"/>
      <c r="D33" s="516"/>
      <c r="E33" s="516"/>
      <c r="F33" s="516"/>
      <c r="G33" s="516"/>
      <c r="H33" s="114" t="s">
        <v>1052</v>
      </c>
      <c r="I33" s="32" t="s">
        <v>1019</v>
      </c>
      <c r="J33" s="32"/>
      <c r="K33" s="572"/>
      <c r="L33" s="500"/>
      <c r="M33" s="500"/>
      <c r="N33" s="500"/>
      <c r="O33" s="502"/>
      <c r="P33" s="502"/>
      <c r="Q33" s="502"/>
      <c r="R33" s="500"/>
      <c r="S33" s="500"/>
      <c r="T33" s="500"/>
    </row>
    <row r="34" spans="1:20" x14ac:dyDescent="0.2">
      <c r="A34" s="706">
        <v>2</v>
      </c>
      <c r="B34" s="706" t="s">
        <v>1053</v>
      </c>
      <c r="C34" s="627" t="s">
        <v>1054</v>
      </c>
      <c r="D34" s="515">
        <v>2</v>
      </c>
      <c r="E34" s="515">
        <v>1</v>
      </c>
      <c r="F34" s="515">
        <v>1</v>
      </c>
      <c r="G34" s="515">
        <v>0</v>
      </c>
      <c r="H34" s="249" t="s">
        <v>1055</v>
      </c>
      <c r="I34" s="32" t="s">
        <v>1019</v>
      </c>
      <c r="J34" s="32"/>
      <c r="K34" s="570" t="s">
        <v>1427</v>
      </c>
      <c r="L34" s="499"/>
      <c r="M34" s="501" t="s">
        <v>1356</v>
      </c>
      <c r="N34" s="501" t="s">
        <v>1356</v>
      </c>
      <c r="O34" s="499"/>
      <c r="P34" s="501">
        <v>3</v>
      </c>
      <c r="Q34" s="499"/>
      <c r="R34" s="499"/>
      <c r="S34" s="501">
        <v>44</v>
      </c>
      <c r="T34" s="501">
        <v>4</v>
      </c>
    </row>
    <row r="35" spans="1:20" x14ac:dyDescent="0.2">
      <c r="A35" s="708"/>
      <c r="B35" s="708"/>
      <c r="C35" s="627"/>
      <c r="D35" s="516"/>
      <c r="E35" s="516"/>
      <c r="F35" s="516"/>
      <c r="G35" s="516"/>
      <c r="H35" s="249" t="s">
        <v>1056</v>
      </c>
      <c r="I35" s="32" t="s">
        <v>1019</v>
      </c>
      <c r="J35" s="32"/>
      <c r="K35" s="572"/>
      <c r="L35" s="500"/>
      <c r="M35" s="502"/>
      <c r="N35" s="502"/>
      <c r="O35" s="500"/>
      <c r="P35" s="502"/>
      <c r="Q35" s="500"/>
      <c r="R35" s="500"/>
      <c r="S35" s="502"/>
      <c r="T35" s="502"/>
    </row>
    <row r="36" spans="1:20" x14ac:dyDescent="0.2">
      <c r="A36" s="706">
        <v>3</v>
      </c>
      <c r="B36" s="706" t="s">
        <v>1057</v>
      </c>
      <c r="C36" s="627" t="s">
        <v>1058</v>
      </c>
      <c r="D36" s="515">
        <v>2</v>
      </c>
      <c r="E36" s="515">
        <v>1</v>
      </c>
      <c r="F36" s="515">
        <v>1</v>
      </c>
      <c r="G36" s="515">
        <v>0</v>
      </c>
      <c r="H36" s="249" t="s">
        <v>1056</v>
      </c>
      <c r="I36" s="32" t="s">
        <v>1019</v>
      </c>
      <c r="J36" s="32"/>
      <c r="K36" s="570" t="s">
        <v>1427</v>
      </c>
      <c r="L36" s="586"/>
      <c r="M36" s="586"/>
      <c r="N36" s="586"/>
      <c r="O36" s="586"/>
      <c r="P36" s="586"/>
      <c r="Q36" s="586"/>
      <c r="R36" s="586"/>
      <c r="S36" s="586"/>
      <c r="T36" s="586"/>
    </row>
    <row r="37" spans="1:20" x14ac:dyDescent="0.3">
      <c r="A37" s="708"/>
      <c r="B37" s="708"/>
      <c r="C37" s="627"/>
      <c r="D37" s="516"/>
      <c r="E37" s="516"/>
      <c r="F37" s="516"/>
      <c r="G37" s="516"/>
      <c r="H37" s="309" t="s">
        <v>1039</v>
      </c>
      <c r="I37" s="32" t="s">
        <v>1019</v>
      </c>
      <c r="J37" s="32"/>
      <c r="K37" s="572"/>
      <c r="L37" s="587"/>
      <c r="M37" s="587"/>
      <c r="N37" s="587"/>
      <c r="O37" s="587"/>
      <c r="P37" s="587"/>
      <c r="Q37" s="587"/>
      <c r="R37" s="587"/>
      <c r="S37" s="587"/>
      <c r="T37" s="587"/>
    </row>
    <row r="38" spans="1:20" x14ac:dyDescent="0.2">
      <c r="A38" s="706">
        <v>4</v>
      </c>
      <c r="B38" s="706" t="s">
        <v>1059</v>
      </c>
      <c r="C38" s="627" t="s">
        <v>1060</v>
      </c>
      <c r="D38" s="515">
        <v>2</v>
      </c>
      <c r="E38" s="515">
        <v>1</v>
      </c>
      <c r="F38" s="515">
        <v>1</v>
      </c>
      <c r="G38" s="236">
        <v>0</v>
      </c>
      <c r="H38" s="249" t="s">
        <v>1061</v>
      </c>
      <c r="I38" s="32" t="s">
        <v>1019</v>
      </c>
      <c r="J38" s="32"/>
      <c r="K38" s="570" t="s">
        <v>1427</v>
      </c>
      <c r="L38" s="586"/>
      <c r="M38" s="586"/>
      <c r="N38" s="586"/>
      <c r="O38" s="586"/>
      <c r="P38" s="586"/>
      <c r="Q38" s="586"/>
      <c r="R38" s="586"/>
      <c r="S38" s="586"/>
      <c r="T38" s="586"/>
    </row>
    <row r="39" spans="1:20" x14ac:dyDescent="0.2">
      <c r="A39" s="708"/>
      <c r="B39" s="708"/>
      <c r="C39" s="627"/>
      <c r="D39" s="516"/>
      <c r="E39" s="516"/>
      <c r="F39" s="516"/>
      <c r="G39" s="236"/>
      <c r="H39" s="249" t="s">
        <v>1062</v>
      </c>
      <c r="I39" s="32" t="s">
        <v>1019</v>
      </c>
      <c r="J39" s="32"/>
      <c r="K39" s="572"/>
      <c r="L39" s="587"/>
      <c r="M39" s="587"/>
      <c r="N39" s="587"/>
      <c r="O39" s="587"/>
      <c r="P39" s="587"/>
      <c r="Q39" s="587"/>
      <c r="R39" s="587"/>
      <c r="S39" s="587"/>
      <c r="T39" s="587"/>
    </row>
    <row r="40" spans="1:20" x14ac:dyDescent="0.2">
      <c r="A40" s="706">
        <v>5</v>
      </c>
      <c r="B40" s="706" t="s">
        <v>1063</v>
      </c>
      <c r="C40" s="709" t="s">
        <v>1064</v>
      </c>
      <c r="D40" s="515">
        <v>2</v>
      </c>
      <c r="E40" s="515">
        <v>2</v>
      </c>
      <c r="F40" s="515">
        <v>0</v>
      </c>
      <c r="G40" s="515">
        <v>0</v>
      </c>
      <c r="H40" s="249" t="s">
        <v>1065</v>
      </c>
      <c r="I40" s="32" t="s">
        <v>1019</v>
      </c>
      <c r="J40" s="32"/>
      <c r="K40" s="570" t="s">
        <v>1427</v>
      </c>
      <c r="L40" s="586"/>
      <c r="M40" s="586"/>
      <c r="N40" s="586"/>
      <c r="O40" s="586"/>
      <c r="P40" s="586"/>
      <c r="Q40" s="586"/>
      <c r="R40" s="586"/>
      <c r="S40" s="586"/>
      <c r="T40" s="586"/>
    </row>
    <row r="41" spans="1:20" x14ac:dyDescent="0.2">
      <c r="A41" s="708"/>
      <c r="B41" s="708"/>
      <c r="C41" s="711"/>
      <c r="D41" s="516"/>
      <c r="E41" s="516"/>
      <c r="F41" s="516"/>
      <c r="G41" s="516"/>
      <c r="H41" s="249" t="s">
        <v>1066</v>
      </c>
      <c r="I41" s="32"/>
      <c r="J41" s="32" t="s">
        <v>1019</v>
      </c>
      <c r="K41" s="572"/>
      <c r="L41" s="587"/>
      <c r="M41" s="587"/>
      <c r="N41" s="587"/>
      <c r="O41" s="587"/>
      <c r="P41" s="587"/>
      <c r="Q41" s="587"/>
      <c r="R41" s="587"/>
      <c r="S41" s="587"/>
      <c r="T41" s="587"/>
    </row>
    <row r="42" spans="1:20" x14ac:dyDescent="0.2">
      <c r="A42" s="706">
        <v>6</v>
      </c>
      <c r="B42" s="706" t="s">
        <v>1067</v>
      </c>
      <c r="C42" s="709" t="s">
        <v>1068</v>
      </c>
      <c r="D42" s="515">
        <v>2</v>
      </c>
      <c r="E42" s="515">
        <v>1</v>
      </c>
      <c r="F42" s="515">
        <v>1</v>
      </c>
      <c r="G42" s="515">
        <v>0</v>
      </c>
      <c r="H42" s="322" t="s">
        <v>1069</v>
      </c>
      <c r="I42" s="32" t="s">
        <v>1019</v>
      </c>
      <c r="J42" s="249"/>
      <c r="K42" s="570" t="s">
        <v>1427</v>
      </c>
      <c r="L42" s="586"/>
      <c r="M42" s="586"/>
      <c r="N42" s="586"/>
      <c r="O42" s="586"/>
      <c r="P42" s="586"/>
      <c r="Q42" s="586"/>
      <c r="R42" s="586"/>
      <c r="S42" s="586"/>
      <c r="T42" s="586"/>
    </row>
    <row r="43" spans="1:20" x14ac:dyDescent="0.2">
      <c r="A43" s="708"/>
      <c r="B43" s="708"/>
      <c r="C43" s="711"/>
      <c r="D43" s="516"/>
      <c r="E43" s="516"/>
      <c r="F43" s="516"/>
      <c r="G43" s="516"/>
      <c r="H43" s="249" t="s">
        <v>1070</v>
      </c>
      <c r="I43" s="32"/>
      <c r="J43" s="32" t="s">
        <v>1019</v>
      </c>
      <c r="K43" s="572"/>
      <c r="L43" s="587"/>
      <c r="M43" s="587"/>
      <c r="N43" s="587"/>
      <c r="O43" s="587"/>
      <c r="P43" s="587"/>
      <c r="Q43" s="587"/>
      <c r="R43" s="587"/>
      <c r="S43" s="587"/>
      <c r="T43" s="587"/>
    </row>
    <row r="44" spans="1:20" x14ac:dyDescent="0.2">
      <c r="A44" s="706">
        <v>7</v>
      </c>
      <c r="B44" s="706" t="s">
        <v>1071</v>
      </c>
      <c r="C44" s="709" t="s">
        <v>1072</v>
      </c>
      <c r="D44" s="515">
        <v>2</v>
      </c>
      <c r="E44" s="515">
        <v>2</v>
      </c>
      <c r="F44" s="515">
        <v>0</v>
      </c>
      <c r="G44" s="515">
        <v>0</v>
      </c>
      <c r="H44" s="310" t="s">
        <v>1073</v>
      </c>
      <c r="I44" s="249"/>
      <c r="J44" s="32" t="s">
        <v>1019</v>
      </c>
      <c r="K44" s="570" t="s">
        <v>1427</v>
      </c>
      <c r="L44" s="586"/>
      <c r="M44" s="586"/>
      <c r="N44" s="586"/>
      <c r="O44" s="586"/>
      <c r="P44" s="586"/>
      <c r="Q44" s="586"/>
      <c r="R44" s="586"/>
      <c r="S44" s="586"/>
      <c r="T44" s="586"/>
    </row>
    <row r="45" spans="1:20" x14ac:dyDescent="0.3">
      <c r="A45" s="708"/>
      <c r="B45" s="708"/>
      <c r="C45" s="711"/>
      <c r="D45" s="516"/>
      <c r="E45" s="516"/>
      <c r="F45" s="516"/>
      <c r="G45" s="516"/>
      <c r="H45" s="309"/>
      <c r="I45" s="32"/>
      <c r="J45" s="249"/>
      <c r="K45" s="572"/>
      <c r="L45" s="587"/>
      <c r="M45" s="587"/>
      <c r="N45" s="587"/>
      <c r="O45" s="587"/>
      <c r="P45" s="587"/>
      <c r="Q45" s="587"/>
      <c r="R45" s="587"/>
      <c r="S45" s="587"/>
      <c r="T45" s="587"/>
    </row>
    <row r="46" spans="1:20" x14ac:dyDescent="0.2">
      <c r="A46" s="706">
        <v>8</v>
      </c>
      <c r="B46" s="706" t="s">
        <v>1074</v>
      </c>
      <c r="C46" s="709" t="s">
        <v>1075</v>
      </c>
      <c r="D46" s="515">
        <v>5</v>
      </c>
      <c r="E46" s="515">
        <v>0</v>
      </c>
      <c r="F46" s="515">
        <v>0</v>
      </c>
      <c r="G46" s="515">
        <v>5</v>
      </c>
      <c r="H46" s="307" t="s">
        <v>1076</v>
      </c>
      <c r="I46" s="32" t="s">
        <v>1019</v>
      </c>
      <c r="J46" s="249"/>
      <c r="K46" s="570" t="s">
        <v>1427</v>
      </c>
      <c r="L46" s="470" t="s">
        <v>1423</v>
      </c>
      <c r="M46" s="471"/>
      <c r="N46" s="471"/>
      <c r="O46" s="471"/>
      <c r="P46" s="471"/>
      <c r="Q46" s="471"/>
      <c r="R46" s="471"/>
      <c r="S46" s="471"/>
      <c r="T46" s="472"/>
    </row>
    <row r="47" spans="1:20" x14ac:dyDescent="0.2">
      <c r="A47" s="707"/>
      <c r="B47" s="707"/>
      <c r="C47" s="710"/>
      <c r="D47" s="517"/>
      <c r="E47" s="517"/>
      <c r="F47" s="517"/>
      <c r="G47" s="517"/>
      <c r="H47" s="249" t="s">
        <v>1077</v>
      </c>
      <c r="I47" s="32" t="s">
        <v>1019</v>
      </c>
      <c r="J47" s="249"/>
      <c r="K47" s="571"/>
      <c r="L47" s="476"/>
      <c r="M47" s="477"/>
      <c r="N47" s="477"/>
      <c r="O47" s="477"/>
      <c r="P47" s="477"/>
      <c r="Q47" s="477"/>
      <c r="R47" s="477"/>
      <c r="S47" s="477"/>
      <c r="T47" s="478"/>
    </row>
    <row r="48" spans="1:20" x14ac:dyDescent="0.2">
      <c r="A48" s="707"/>
      <c r="B48" s="707"/>
      <c r="C48" s="710"/>
      <c r="D48" s="517"/>
      <c r="E48" s="517"/>
      <c r="F48" s="517"/>
      <c r="G48" s="517"/>
      <c r="H48" s="249" t="s">
        <v>1078</v>
      </c>
      <c r="I48" s="32" t="s">
        <v>1019</v>
      </c>
      <c r="J48" s="249"/>
      <c r="K48" s="571"/>
      <c r="L48" s="476"/>
      <c r="M48" s="477"/>
      <c r="N48" s="477"/>
      <c r="O48" s="477"/>
      <c r="P48" s="477"/>
      <c r="Q48" s="477"/>
      <c r="R48" s="477"/>
      <c r="S48" s="477"/>
      <c r="T48" s="478"/>
    </row>
    <row r="49" spans="1:20" x14ac:dyDescent="0.2">
      <c r="A49" s="707"/>
      <c r="B49" s="707"/>
      <c r="C49" s="710"/>
      <c r="D49" s="517"/>
      <c r="E49" s="517"/>
      <c r="F49" s="517"/>
      <c r="G49" s="517"/>
      <c r="H49" s="249" t="s">
        <v>1056</v>
      </c>
      <c r="I49" s="32" t="s">
        <v>1019</v>
      </c>
      <c r="J49" s="249"/>
      <c r="K49" s="571"/>
      <c r="L49" s="476"/>
      <c r="M49" s="477"/>
      <c r="N49" s="477"/>
      <c r="O49" s="477"/>
      <c r="P49" s="477"/>
      <c r="Q49" s="477"/>
      <c r="R49" s="477"/>
      <c r="S49" s="477"/>
      <c r="T49" s="478"/>
    </row>
    <row r="50" spans="1:20" x14ac:dyDescent="0.2">
      <c r="A50" s="708"/>
      <c r="B50" s="708"/>
      <c r="C50" s="711"/>
      <c r="D50" s="516"/>
      <c r="E50" s="516"/>
      <c r="F50" s="516"/>
      <c r="G50" s="516"/>
      <c r="H50" s="249" t="s">
        <v>1079</v>
      </c>
      <c r="I50" s="32" t="s">
        <v>1019</v>
      </c>
      <c r="J50" s="249"/>
      <c r="K50" s="572"/>
      <c r="L50" s="473"/>
      <c r="M50" s="474"/>
      <c r="N50" s="474"/>
      <c r="O50" s="474"/>
      <c r="P50" s="474"/>
      <c r="Q50" s="474"/>
      <c r="R50" s="474"/>
      <c r="S50" s="474"/>
      <c r="T50" s="475"/>
    </row>
    <row r="51" spans="1:20" x14ac:dyDescent="0.3">
      <c r="A51" s="714" t="s">
        <v>1080</v>
      </c>
      <c r="B51" s="714"/>
      <c r="C51" s="714"/>
      <c r="D51" s="101">
        <v>20</v>
      </c>
      <c r="E51" s="101">
        <f>SUM(E31:E50)</f>
        <v>10</v>
      </c>
      <c r="F51" s="323">
        <v>5</v>
      </c>
      <c r="G51" s="323">
        <v>5</v>
      </c>
      <c r="H51" s="309"/>
      <c r="I51" s="249"/>
      <c r="J51" s="249"/>
      <c r="K51" s="184"/>
      <c r="L51" s="161"/>
      <c r="M51" s="161"/>
      <c r="N51" s="161"/>
      <c r="O51" s="161"/>
      <c r="P51" s="161"/>
      <c r="Q51" s="161"/>
      <c r="R51" s="161"/>
      <c r="S51" s="161"/>
      <c r="T51" s="161"/>
    </row>
    <row r="52" spans="1:20" x14ac:dyDescent="0.2">
      <c r="A52" s="2"/>
      <c r="B52" s="2"/>
      <c r="C52" s="316"/>
      <c r="D52" s="318"/>
      <c r="E52" s="318"/>
      <c r="F52" s="318"/>
      <c r="G52" s="318"/>
      <c r="H52" s="252"/>
      <c r="I52" s="87"/>
      <c r="J52" s="87"/>
    </row>
    <row r="53" spans="1:20" x14ac:dyDescent="0.2">
      <c r="A53" s="2"/>
      <c r="B53" s="2"/>
      <c r="C53" s="316"/>
      <c r="D53" s="318"/>
      <c r="E53" s="318"/>
      <c r="F53" s="318"/>
      <c r="G53" s="318"/>
      <c r="H53" s="252"/>
      <c r="I53" s="87"/>
      <c r="J53" s="87"/>
    </row>
    <row r="54" spans="1:20" x14ac:dyDescent="0.2">
      <c r="A54" s="321" t="s">
        <v>235</v>
      </c>
      <c r="B54" s="2"/>
      <c r="C54" s="316"/>
      <c r="D54" s="318"/>
      <c r="E54" s="318"/>
      <c r="F54" s="318"/>
      <c r="G54" s="318"/>
      <c r="H54" s="87"/>
      <c r="I54" s="87"/>
      <c r="J54" s="87"/>
    </row>
    <row r="55" spans="1:20" x14ac:dyDescent="0.2">
      <c r="A55" s="712" t="s">
        <v>0</v>
      </c>
      <c r="B55" s="306" t="s">
        <v>106</v>
      </c>
      <c r="C55" s="715" t="s">
        <v>36</v>
      </c>
      <c r="D55" s="101" t="s">
        <v>1013</v>
      </c>
      <c r="E55" s="713" t="s">
        <v>4</v>
      </c>
      <c r="F55" s="713" t="s">
        <v>5</v>
      </c>
      <c r="G55" s="713" t="s">
        <v>66</v>
      </c>
      <c r="H55" s="712" t="s">
        <v>336</v>
      </c>
      <c r="I55" s="712" t="s">
        <v>1014</v>
      </c>
      <c r="J55" s="712"/>
      <c r="K55" s="479" t="s">
        <v>456</v>
      </c>
      <c r="L55" s="479" t="s">
        <v>457</v>
      </c>
      <c r="M55" s="479"/>
      <c r="N55" s="479"/>
      <c r="O55" s="479"/>
      <c r="P55" s="479"/>
      <c r="Q55" s="479"/>
      <c r="R55" s="479"/>
      <c r="S55" s="479"/>
      <c r="T55" s="479"/>
    </row>
    <row r="56" spans="1:20" ht="33" x14ac:dyDescent="0.2">
      <c r="A56" s="712"/>
      <c r="B56" s="306" t="s">
        <v>1015</v>
      </c>
      <c r="C56" s="715"/>
      <c r="D56" s="101" t="s">
        <v>3</v>
      </c>
      <c r="E56" s="713"/>
      <c r="F56" s="713"/>
      <c r="G56" s="713"/>
      <c r="H56" s="712"/>
      <c r="I56" s="306" t="s">
        <v>174</v>
      </c>
      <c r="J56" s="306" t="s">
        <v>15</v>
      </c>
      <c r="K56" s="479"/>
      <c r="L56" s="409" t="s">
        <v>458</v>
      </c>
      <c r="M56" s="409" t="s">
        <v>459</v>
      </c>
      <c r="N56" s="407" t="s">
        <v>460</v>
      </c>
      <c r="O56" s="407" t="s">
        <v>461</v>
      </c>
      <c r="P56" s="407" t="s">
        <v>462</v>
      </c>
      <c r="Q56" s="407" t="s">
        <v>463</v>
      </c>
      <c r="R56" s="409" t="s">
        <v>464</v>
      </c>
      <c r="S56" s="409" t="s">
        <v>465</v>
      </c>
      <c r="T56" s="407" t="s">
        <v>466</v>
      </c>
    </row>
    <row r="57" spans="1:20" x14ac:dyDescent="0.2">
      <c r="A57" s="706">
        <v>1</v>
      </c>
      <c r="B57" s="706" t="s">
        <v>1081</v>
      </c>
      <c r="C57" s="709" t="s">
        <v>454</v>
      </c>
      <c r="D57" s="515">
        <v>3</v>
      </c>
      <c r="E57" s="515">
        <v>0</v>
      </c>
      <c r="F57" s="515">
        <v>0</v>
      </c>
      <c r="G57" s="515">
        <v>3</v>
      </c>
      <c r="H57" s="249" t="s">
        <v>1076</v>
      </c>
      <c r="I57" s="32" t="s">
        <v>1019</v>
      </c>
      <c r="J57" s="32"/>
      <c r="K57" s="570" t="s">
        <v>1427</v>
      </c>
      <c r="L57" s="470" t="s">
        <v>1421</v>
      </c>
      <c r="M57" s="471"/>
      <c r="N57" s="471"/>
      <c r="O57" s="471"/>
      <c r="P57" s="471"/>
      <c r="Q57" s="471"/>
      <c r="R57" s="471"/>
      <c r="S57" s="471"/>
      <c r="T57" s="472"/>
    </row>
    <row r="58" spans="1:20" x14ac:dyDescent="0.2">
      <c r="A58" s="707"/>
      <c r="B58" s="707"/>
      <c r="C58" s="710"/>
      <c r="D58" s="517"/>
      <c r="E58" s="517"/>
      <c r="F58" s="517"/>
      <c r="G58" s="517"/>
      <c r="H58" s="249" t="s">
        <v>1018</v>
      </c>
      <c r="I58" s="32" t="s">
        <v>1019</v>
      </c>
      <c r="J58" s="32"/>
      <c r="K58" s="571"/>
      <c r="L58" s="476"/>
      <c r="M58" s="477"/>
      <c r="N58" s="477"/>
      <c r="O58" s="477"/>
      <c r="P58" s="477"/>
      <c r="Q58" s="477"/>
      <c r="R58" s="477"/>
      <c r="S58" s="477"/>
      <c r="T58" s="478"/>
    </row>
    <row r="59" spans="1:20" x14ac:dyDescent="0.2">
      <c r="A59" s="708"/>
      <c r="B59" s="708"/>
      <c r="C59" s="711"/>
      <c r="D59" s="516"/>
      <c r="E59" s="516"/>
      <c r="F59" s="516"/>
      <c r="G59" s="516"/>
      <c r="H59" s="307" t="s">
        <v>1031</v>
      </c>
      <c r="I59" s="32" t="s">
        <v>1019</v>
      </c>
      <c r="J59" s="32"/>
      <c r="K59" s="572"/>
      <c r="L59" s="473"/>
      <c r="M59" s="474"/>
      <c r="N59" s="474"/>
      <c r="O59" s="474"/>
      <c r="P59" s="474"/>
      <c r="Q59" s="474"/>
      <c r="R59" s="474"/>
      <c r="S59" s="474"/>
      <c r="T59" s="475"/>
    </row>
    <row r="60" spans="1:20" ht="16.5" customHeight="1" x14ac:dyDescent="0.2">
      <c r="A60" s="706">
        <v>2</v>
      </c>
      <c r="B60" s="706" t="s">
        <v>1082</v>
      </c>
      <c r="C60" s="709" t="s">
        <v>1083</v>
      </c>
      <c r="D60" s="515">
        <v>8</v>
      </c>
      <c r="E60" s="515">
        <v>0</v>
      </c>
      <c r="F60" s="515">
        <v>0</v>
      </c>
      <c r="G60" s="515">
        <v>8</v>
      </c>
      <c r="H60" s="310" t="s">
        <v>1084</v>
      </c>
      <c r="I60" s="32" t="s">
        <v>1019</v>
      </c>
      <c r="J60" s="32"/>
      <c r="K60" s="570" t="s">
        <v>1427</v>
      </c>
      <c r="L60" s="470" t="s">
        <v>1423</v>
      </c>
      <c r="M60" s="471"/>
      <c r="N60" s="471"/>
      <c r="O60" s="471"/>
      <c r="P60" s="471"/>
      <c r="Q60" s="471"/>
      <c r="R60" s="471"/>
      <c r="S60" s="471"/>
      <c r="T60" s="472"/>
    </row>
    <row r="61" spans="1:20" x14ac:dyDescent="0.2">
      <c r="A61" s="707"/>
      <c r="B61" s="707"/>
      <c r="C61" s="710"/>
      <c r="D61" s="517"/>
      <c r="E61" s="517"/>
      <c r="F61" s="517"/>
      <c r="G61" s="517"/>
      <c r="H61" s="249" t="s">
        <v>1085</v>
      </c>
      <c r="I61" s="32" t="s">
        <v>1019</v>
      </c>
      <c r="J61" s="32"/>
      <c r="K61" s="571"/>
      <c r="L61" s="476"/>
      <c r="M61" s="477"/>
      <c r="N61" s="477"/>
      <c r="O61" s="477"/>
      <c r="P61" s="477"/>
      <c r="Q61" s="477"/>
      <c r="R61" s="477"/>
      <c r="S61" s="477"/>
      <c r="T61" s="478"/>
    </row>
    <row r="62" spans="1:20" x14ac:dyDescent="0.2">
      <c r="A62" s="707"/>
      <c r="B62" s="707"/>
      <c r="C62" s="710"/>
      <c r="D62" s="517"/>
      <c r="E62" s="517"/>
      <c r="F62" s="517"/>
      <c r="G62" s="517"/>
      <c r="H62" s="307" t="s">
        <v>1026</v>
      </c>
      <c r="I62" s="32" t="s">
        <v>1019</v>
      </c>
      <c r="J62" s="32"/>
      <c r="K62" s="571"/>
      <c r="L62" s="476"/>
      <c r="M62" s="477"/>
      <c r="N62" s="477"/>
      <c r="O62" s="477"/>
      <c r="P62" s="477"/>
      <c r="Q62" s="477"/>
      <c r="R62" s="477"/>
      <c r="S62" s="477"/>
      <c r="T62" s="478"/>
    </row>
    <row r="63" spans="1:20" x14ac:dyDescent="0.2">
      <c r="A63" s="707"/>
      <c r="B63" s="707"/>
      <c r="C63" s="710"/>
      <c r="D63" s="517"/>
      <c r="E63" s="517"/>
      <c r="F63" s="517"/>
      <c r="G63" s="517"/>
      <c r="H63" s="247" t="s">
        <v>1018</v>
      </c>
      <c r="I63" s="32" t="s">
        <v>1019</v>
      </c>
      <c r="J63" s="32"/>
      <c r="K63" s="571"/>
      <c r="L63" s="476"/>
      <c r="M63" s="477"/>
      <c r="N63" s="477"/>
      <c r="O63" s="477"/>
      <c r="P63" s="477"/>
      <c r="Q63" s="477"/>
      <c r="R63" s="477"/>
      <c r="S63" s="477"/>
      <c r="T63" s="478"/>
    </row>
    <row r="64" spans="1:20" x14ac:dyDescent="0.2">
      <c r="A64" s="707"/>
      <c r="B64" s="707"/>
      <c r="C64" s="710"/>
      <c r="D64" s="517"/>
      <c r="E64" s="517"/>
      <c r="F64" s="517"/>
      <c r="G64" s="517"/>
      <c r="H64" s="307" t="s">
        <v>1033</v>
      </c>
      <c r="I64" s="32" t="s">
        <v>1021</v>
      </c>
      <c r="J64" s="32"/>
      <c r="K64" s="571"/>
      <c r="L64" s="476"/>
      <c r="M64" s="477"/>
      <c r="N64" s="477"/>
      <c r="O64" s="477"/>
      <c r="P64" s="477"/>
      <c r="Q64" s="477"/>
      <c r="R64" s="477"/>
      <c r="S64" s="477"/>
      <c r="T64" s="478"/>
    </row>
    <row r="65" spans="1:20" x14ac:dyDescent="0.2">
      <c r="A65" s="707"/>
      <c r="B65" s="707"/>
      <c r="C65" s="710"/>
      <c r="D65" s="517"/>
      <c r="E65" s="517"/>
      <c r="F65" s="517"/>
      <c r="G65" s="517"/>
      <c r="H65" s="310" t="s">
        <v>1086</v>
      </c>
      <c r="I65" s="32" t="s">
        <v>1019</v>
      </c>
      <c r="J65" s="32"/>
      <c r="K65" s="571"/>
      <c r="L65" s="476"/>
      <c r="M65" s="477"/>
      <c r="N65" s="477"/>
      <c r="O65" s="477"/>
      <c r="P65" s="477"/>
      <c r="Q65" s="477"/>
      <c r="R65" s="477"/>
      <c r="S65" s="477"/>
      <c r="T65" s="478"/>
    </row>
    <row r="66" spans="1:20" x14ac:dyDescent="0.2">
      <c r="A66" s="707"/>
      <c r="B66" s="707"/>
      <c r="C66" s="710"/>
      <c r="D66" s="517"/>
      <c r="E66" s="517"/>
      <c r="F66" s="517"/>
      <c r="G66" s="517"/>
      <c r="H66" s="307" t="s">
        <v>1050</v>
      </c>
      <c r="I66" s="32" t="s">
        <v>1019</v>
      </c>
      <c r="J66" s="32"/>
      <c r="K66" s="571"/>
      <c r="L66" s="476"/>
      <c r="M66" s="477"/>
      <c r="N66" s="477"/>
      <c r="O66" s="477"/>
      <c r="P66" s="477"/>
      <c r="Q66" s="477"/>
      <c r="R66" s="477"/>
      <c r="S66" s="477"/>
      <c r="T66" s="478"/>
    </row>
    <row r="67" spans="1:20" x14ac:dyDescent="0.2">
      <c r="A67" s="708"/>
      <c r="B67" s="708"/>
      <c r="C67" s="711"/>
      <c r="D67" s="516"/>
      <c r="E67" s="516"/>
      <c r="F67" s="516"/>
      <c r="G67" s="516"/>
      <c r="H67" s="249" t="s">
        <v>1087</v>
      </c>
      <c r="I67" s="32" t="s">
        <v>1019</v>
      </c>
      <c r="J67" s="32"/>
      <c r="K67" s="572"/>
      <c r="L67" s="473"/>
      <c r="M67" s="474"/>
      <c r="N67" s="474"/>
      <c r="O67" s="474"/>
      <c r="P67" s="474"/>
      <c r="Q67" s="474"/>
      <c r="R67" s="474"/>
      <c r="S67" s="474"/>
      <c r="T67" s="475"/>
    </row>
    <row r="68" spans="1:20" x14ac:dyDescent="0.2">
      <c r="A68" s="706">
        <v>3</v>
      </c>
      <c r="B68" s="706" t="s">
        <v>1088</v>
      </c>
      <c r="C68" s="627" t="s">
        <v>1089</v>
      </c>
      <c r="D68" s="515">
        <v>2</v>
      </c>
      <c r="E68" s="515">
        <v>1</v>
      </c>
      <c r="F68" s="515">
        <v>1</v>
      </c>
      <c r="G68" s="515">
        <v>0</v>
      </c>
      <c r="H68" s="249" t="s">
        <v>1090</v>
      </c>
      <c r="I68" s="32" t="s">
        <v>1019</v>
      </c>
      <c r="J68" s="32"/>
      <c r="K68" s="570" t="s">
        <v>1427</v>
      </c>
      <c r="L68" s="499"/>
      <c r="M68" s="584" t="s">
        <v>1356</v>
      </c>
      <c r="N68" s="584" t="s">
        <v>1356</v>
      </c>
      <c r="O68" s="499"/>
      <c r="P68" s="584">
        <v>7</v>
      </c>
      <c r="Q68" s="499"/>
      <c r="R68" s="499"/>
      <c r="S68" s="584">
        <v>26</v>
      </c>
      <c r="T68" s="584">
        <v>4</v>
      </c>
    </row>
    <row r="69" spans="1:20" x14ac:dyDescent="0.2">
      <c r="A69" s="708"/>
      <c r="B69" s="708"/>
      <c r="C69" s="627"/>
      <c r="D69" s="516"/>
      <c r="E69" s="516"/>
      <c r="F69" s="516"/>
      <c r="G69" s="516"/>
      <c r="H69" s="249" t="s">
        <v>1055</v>
      </c>
      <c r="I69" s="32" t="s">
        <v>1019</v>
      </c>
      <c r="J69" s="32"/>
      <c r="K69" s="572"/>
      <c r="L69" s="500"/>
      <c r="M69" s="585"/>
      <c r="N69" s="585"/>
      <c r="O69" s="500"/>
      <c r="P69" s="585"/>
      <c r="Q69" s="500"/>
      <c r="R69" s="500"/>
      <c r="S69" s="585"/>
      <c r="T69" s="585"/>
    </row>
    <row r="70" spans="1:20" x14ac:dyDescent="0.3">
      <c r="A70" s="714" t="s">
        <v>1091</v>
      </c>
      <c r="B70" s="714"/>
      <c r="C70" s="714"/>
      <c r="D70" s="101">
        <v>13</v>
      </c>
      <c r="E70" s="101">
        <v>1</v>
      </c>
      <c r="F70" s="101">
        <v>1</v>
      </c>
      <c r="G70" s="101">
        <f>SUM(G57:G64)</f>
        <v>11</v>
      </c>
      <c r="H70" s="32"/>
      <c r="I70" s="308"/>
      <c r="J70" s="249"/>
      <c r="K70" s="184"/>
      <c r="L70" s="161"/>
      <c r="M70" s="161"/>
      <c r="N70" s="161"/>
      <c r="O70" s="161"/>
      <c r="P70" s="161"/>
      <c r="Q70" s="161"/>
      <c r="R70" s="161"/>
      <c r="S70" s="161"/>
      <c r="T70" s="161"/>
    </row>
  </sheetData>
  <mergeCells count="315">
    <mergeCell ref="L60:T67"/>
    <mergeCell ref="L57:T59"/>
    <mergeCell ref="K57:K59"/>
    <mergeCell ref="K60:K67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T68:T69"/>
    <mergeCell ref="L46:T50"/>
    <mergeCell ref="T42:T43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T44:T45"/>
    <mergeCell ref="K42:K43"/>
    <mergeCell ref="L42:L43"/>
    <mergeCell ref="M42:M43"/>
    <mergeCell ref="N42:N43"/>
    <mergeCell ref="O42:O43"/>
    <mergeCell ref="P42:P43"/>
    <mergeCell ref="Q42:Q43"/>
    <mergeCell ref="R42:R43"/>
    <mergeCell ref="S42:S43"/>
    <mergeCell ref="K46:K50"/>
    <mergeCell ref="T36:T37"/>
    <mergeCell ref="T38:T39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22:T23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S18:S19"/>
    <mergeCell ref="T18:T19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K18:K19"/>
    <mergeCell ref="L18:L19"/>
    <mergeCell ref="M18:M19"/>
    <mergeCell ref="N18:N19"/>
    <mergeCell ref="O18:O19"/>
    <mergeCell ref="P18:P19"/>
    <mergeCell ref="Q18:Q19"/>
    <mergeCell ref="R18:R19"/>
    <mergeCell ref="L14:L17"/>
    <mergeCell ref="M14:M17"/>
    <mergeCell ref="N14:N17"/>
    <mergeCell ref="O14:O17"/>
    <mergeCell ref="P14:P17"/>
    <mergeCell ref="Q14:Q17"/>
    <mergeCell ref="R14:R17"/>
    <mergeCell ref="S14:S17"/>
    <mergeCell ref="T14:T17"/>
    <mergeCell ref="U12:U13"/>
    <mergeCell ref="K12:K13"/>
    <mergeCell ref="L8:L11"/>
    <mergeCell ref="K8:K11"/>
    <mergeCell ref="M8:M11"/>
    <mergeCell ref="N8:N11"/>
    <mergeCell ref="O8:O11"/>
    <mergeCell ref="P8:P11"/>
    <mergeCell ref="Q8:Q11"/>
    <mergeCell ref="R8:R11"/>
    <mergeCell ref="S8:S11"/>
    <mergeCell ref="T8:T11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K14:K17"/>
    <mergeCell ref="I6:J6"/>
    <mergeCell ref="C18:C19"/>
    <mergeCell ref="C20:C21"/>
    <mergeCell ref="G8:G11"/>
    <mergeCell ref="G12:G13"/>
    <mergeCell ref="G14:G17"/>
    <mergeCell ref="D20:D21"/>
    <mergeCell ref="A6:A7"/>
    <mergeCell ref="C6:C7"/>
    <mergeCell ref="E6:E7"/>
    <mergeCell ref="F6:F7"/>
    <mergeCell ref="G6:G7"/>
    <mergeCell ref="H6:H7"/>
    <mergeCell ref="B12:B13"/>
    <mergeCell ref="A12:A13"/>
    <mergeCell ref="C12:C13"/>
    <mergeCell ref="D12:D13"/>
    <mergeCell ref="E12:E13"/>
    <mergeCell ref="F12:F13"/>
    <mergeCell ref="B8:B11"/>
    <mergeCell ref="A8:A11"/>
    <mergeCell ref="C8:C11"/>
    <mergeCell ref="D8:D11"/>
    <mergeCell ref="E8:E11"/>
    <mergeCell ref="A70:C70"/>
    <mergeCell ref="K6:K7"/>
    <mergeCell ref="L6:T6"/>
    <mergeCell ref="A51:C51"/>
    <mergeCell ref="A55:A56"/>
    <mergeCell ref="C55:C56"/>
    <mergeCell ref="E55:E56"/>
    <mergeCell ref="F55:F56"/>
    <mergeCell ref="G55:G56"/>
    <mergeCell ref="H29:H30"/>
    <mergeCell ref="I29:J29"/>
    <mergeCell ref="C31:C33"/>
    <mergeCell ref="C34:C35"/>
    <mergeCell ref="C36:C37"/>
    <mergeCell ref="C38:C39"/>
    <mergeCell ref="D34:D35"/>
    <mergeCell ref="E34:E35"/>
    <mergeCell ref="F34:F35"/>
    <mergeCell ref="G34:G35"/>
    <mergeCell ref="A26:C26"/>
    <mergeCell ref="A29:A30"/>
    <mergeCell ref="C29:C30"/>
    <mergeCell ref="E29:E30"/>
    <mergeCell ref="F29:F30"/>
    <mergeCell ref="A18:A19"/>
    <mergeCell ref="B18:B19"/>
    <mergeCell ref="F8:F11"/>
    <mergeCell ref="D18:D19"/>
    <mergeCell ref="E18:E19"/>
    <mergeCell ref="F18:F19"/>
    <mergeCell ref="G18:G19"/>
    <mergeCell ref="B14:B17"/>
    <mergeCell ref="A14:A17"/>
    <mergeCell ref="C14:C17"/>
    <mergeCell ref="D14:D17"/>
    <mergeCell ref="E14:E17"/>
    <mergeCell ref="F14:F17"/>
    <mergeCell ref="F20:F21"/>
    <mergeCell ref="G20:G21"/>
    <mergeCell ref="E22:E23"/>
    <mergeCell ref="F22:F23"/>
    <mergeCell ref="G22:G23"/>
    <mergeCell ref="E24:E25"/>
    <mergeCell ref="F24:F25"/>
    <mergeCell ref="G24:G25"/>
    <mergeCell ref="A20:A21"/>
    <mergeCell ref="C22:C23"/>
    <mergeCell ref="B20:B21"/>
    <mergeCell ref="B22:B23"/>
    <mergeCell ref="A22:A23"/>
    <mergeCell ref="C24:C25"/>
    <mergeCell ref="B24:B25"/>
    <mergeCell ref="A24:A25"/>
    <mergeCell ref="A1:T1"/>
    <mergeCell ref="A2:T2"/>
    <mergeCell ref="A3:T3"/>
    <mergeCell ref="A34:A35"/>
    <mergeCell ref="B34:B35"/>
    <mergeCell ref="B36:B37"/>
    <mergeCell ref="A36:A37"/>
    <mergeCell ref="A38:A39"/>
    <mergeCell ref="B38:B39"/>
    <mergeCell ref="K29:K30"/>
    <mergeCell ref="L29:T29"/>
    <mergeCell ref="A31:A33"/>
    <mergeCell ref="B31:B33"/>
    <mergeCell ref="D31:D33"/>
    <mergeCell ref="E31:E33"/>
    <mergeCell ref="F31:F33"/>
    <mergeCell ref="G31:G33"/>
    <mergeCell ref="G29:G30"/>
    <mergeCell ref="E38:E39"/>
    <mergeCell ref="G36:G37"/>
    <mergeCell ref="T31:T33"/>
    <mergeCell ref="D22:D23"/>
    <mergeCell ref="D24:D25"/>
    <mergeCell ref="E20:E21"/>
    <mergeCell ref="A44:A45"/>
    <mergeCell ref="B44:B45"/>
    <mergeCell ref="C44:C45"/>
    <mergeCell ref="C46:C50"/>
    <mergeCell ref="B46:B50"/>
    <mergeCell ref="A46:A50"/>
    <mergeCell ref="A40:A41"/>
    <mergeCell ref="B40:B41"/>
    <mergeCell ref="C40:C41"/>
    <mergeCell ref="A42:A43"/>
    <mergeCell ref="B42:B43"/>
    <mergeCell ref="C42:C43"/>
    <mergeCell ref="E40:E41"/>
    <mergeCell ref="F38:F39"/>
    <mergeCell ref="F40:F41"/>
    <mergeCell ref="E42:E43"/>
    <mergeCell ref="F42:F43"/>
    <mergeCell ref="D36:D37"/>
    <mergeCell ref="E36:E37"/>
    <mergeCell ref="F36:F37"/>
    <mergeCell ref="D38:D39"/>
    <mergeCell ref="D40:D41"/>
    <mergeCell ref="E44:E45"/>
    <mergeCell ref="F44:F45"/>
    <mergeCell ref="G44:G45"/>
    <mergeCell ref="E46:E50"/>
    <mergeCell ref="F46:F50"/>
    <mergeCell ref="G46:G50"/>
    <mergeCell ref="D42:D43"/>
    <mergeCell ref="D44:D45"/>
    <mergeCell ref="D46:D50"/>
    <mergeCell ref="G42:G43"/>
    <mergeCell ref="K55:K56"/>
    <mergeCell ref="L55:T55"/>
    <mergeCell ref="H55:H56"/>
    <mergeCell ref="I55:J55"/>
    <mergeCell ref="G40:G41"/>
    <mergeCell ref="L31:L33"/>
    <mergeCell ref="M31:M33"/>
    <mergeCell ref="N31:N33"/>
    <mergeCell ref="O31:O33"/>
    <mergeCell ref="P31:P33"/>
    <mergeCell ref="Q31:Q33"/>
    <mergeCell ref="R31:R33"/>
    <mergeCell ref="S31:S33"/>
    <mergeCell ref="K31:K33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C57:C59"/>
    <mergeCell ref="D68:D69"/>
    <mergeCell ref="E68:E69"/>
    <mergeCell ref="A57:A59"/>
    <mergeCell ref="B57:B59"/>
    <mergeCell ref="D57:D59"/>
    <mergeCell ref="E57:E59"/>
    <mergeCell ref="F57:F59"/>
    <mergeCell ref="G57:G59"/>
    <mergeCell ref="F68:F69"/>
    <mergeCell ref="G68:G69"/>
    <mergeCell ref="D60:D67"/>
    <mergeCell ref="E60:E67"/>
    <mergeCell ref="F60:F67"/>
    <mergeCell ref="G60:G67"/>
    <mergeCell ref="A60:A67"/>
    <mergeCell ref="B60:B67"/>
    <mergeCell ref="A68:A69"/>
    <mergeCell ref="B68:B69"/>
    <mergeCell ref="C60:C67"/>
    <mergeCell ref="C68:C69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23"/>
  <sheetViews>
    <sheetView topLeftCell="A103" zoomScale="90" zoomScaleNormal="90" workbookViewId="0">
      <selection activeCell="I124" sqref="I124"/>
    </sheetView>
  </sheetViews>
  <sheetFormatPr defaultRowHeight="16.5" x14ac:dyDescent="0.2"/>
  <cols>
    <col min="1" max="1" width="4" style="127" customWidth="1"/>
    <col min="2" max="2" width="7.75" style="127" customWidth="1"/>
    <col min="3" max="3" width="18.375" style="127" customWidth="1"/>
    <col min="4" max="4" width="4" style="127" bestFit="1" customWidth="1"/>
    <col min="5" max="6" width="2.625" style="127" bestFit="1" customWidth="1"/>
    <col min="7" max="7" width="2" style="127" bestFit="1" customWidth="1"/>
    <col min="8" max="8" width="24.375" style="127" bestFit="1" customWidth="1"/>
    <col min="9" max="9" width="3" style="127" bestFit="1" customWidth="1"/>
    <col min="10" max="10" width="4" style="127" bestFit="1" customWidth="1"/>
    <col min="11" max="11" width="6.125" style="159" bestFit="1" customWidth="1"/>
    <col min="12" max="13" width="13.25" style="31" customWidth="1"/>
    <col min="14" max="18" width="9" style="31"/>
    <col min="19" max="19" width="13.25" style="31" customWidth="1"/>
    <col min="20" max="20" width="9" style="31"/>
  </cols>
  <sheetData>
    <row r="1" spans="1:20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</row>
    <row r="2" spans="1:20" x14ac:dyDescent="0.2">
      <c r="A2" s="496" t="s">
        <v>1183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</row>
    <row r="3" spans="1:20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</row>
    <row r="5" spans="1:20" x14ac:dyDescent="0.2">
      <c r="A5" s="726" t="s">
        <v>1093</v>
      </c>
      <c r="B5" s="727"/>
      <c r="C5" s="727"/>
      <c r="D5" s="727"/>
      <c r="E5" s="727"/>
      <c r="F5" s="727"/>
      <c r="G5" s="727"/>
      <c r="H5" s="727"/>
      <c r="I5" s="324"/>
      <c r="J5" s="324"/>
    </row>
    <row r="6" spans="1:20" x14ac:dyDescent="0.2">
      <c r="A6" s="728" t="s">
        <v>0</v>
      </c>
      <c r="B6" s="728" t="s">
        <v>106</v>
      </c>
      <c r="C6" s="728" t="s">
        <v>36</v>
      </c>
      <c r="D6" s="728" t="s">
        <v>1094</v>
      </c>
      <c r="E6" s="728"/>
      <c r="F6" s="728"/>
      <c r="G6" s="728"/>
      <c r="H6" s="728" t="s">
        <v>7</v>
      </c>
      <c r="I6" s="733" t="s">
        <v>1095</v>
      </c>
      <c r="J6" s="733"/>
      <c r="K6" s="479" t="s">
        <v>456</v>
      </c>
      <c r="L6" s="479" t="s">
        <v>457</v>
      </c>
      <c r="M6" s="479"/>
      <c r="N6" s="479"/>
      <c r="O6" s="479"/>
      <c r="P6" s="479"/>
      <c r="Q6" s="479"/>
      <c r="R6" s="479"/>
      <c r="S6" s="479"/>
      <c r="T6" s="479"/>
    </row>
    <row r="7" spans="1:20" ht="33" x14ac:dyDescent="0.2">
      <c r="A7" s="728"/>
      <c r="B7" s="728"/>
      <c r="C7" s="728"/>
      <c r="D7" s="330" t="s">
        <v>3</v>
      </c>
      <c r="E7" s="330" t="s">
        <v>4</v>
      </c>
      <c r="F7" s="330" t="s">
        <v>5</v>
      </c>
      <c r="G7" s="330" t="s">
        <v>66</v>
      </c>
      <c r="H7" s="728"/>
      <c r="I7" s="331" t="s">
        <v>174</v>
      </c>
      <c r="J7" s="332" t="s">
        <v>15</v>
      </c>
      <c r="K7" s="479"/>
      <c r="L7" s="409" t="s">
        <v>458</v>
      </c>
      <c r="M7" s="409" t="s">
        <v>459</v>
      </c>
      <c r="N7" s="407" t="s">
        <v>460</v>
      </c>
      <c r="O7" s="407" t="s">
        <v>461</v>
      </c>
      <c r="P7" s="407" t="s">
        <v>462</v>
      </c>
      <c r="Q7" s="407" t="s">
        <v>463</v>
      </c>
      <c r="R7" s="409" t="s">
        <v>464</v>
      </c>
      <c r="S7" s="409" t="s">
        <v>465</v>
      </c>
      <c r="T7" s="407" t="s">
        <v>466</v>
      </c>
    </row>
    <row r="8" spans="1:20" x14ac:dyDescent="0.2">
      <c r="A8" s="725">
        <v>1</v>
      </c>
      <c r="B8" s="725" t="s">
        <v>1096</v>
      </c>
      <c r="C8" s="746" t="s">
        <v>1097</v>
      </c>
      <c r="D8" s="725">
        <v>2</v>
      </c>
      <c r="E8" s="724">
        <v>1</v>
      </c>
      <c r="F8" s="724">
        <v>1</v>
      </c>
      <c r="G8" s="718"/>
      <c r="H8" s="333" t="s">
        <v>1098</v>
      </c>
      <c r="I8" s="334" t="s">
        <v>1021</v>
      </c>
      <c r="J8" s="334"/>
      <c r="K8" s="570" t="s">
        <v>1427</v>
      </c>
      <c r="L8" s="586"/>
      <c r="M8" s="586"/>
      <c r="N8" s="586"/>
      <c r="O8" s="586"/>
      <c r="P8" s="586"/>
      <c r="Q8" s="586"/>
      <c r="R8" s="586"/>
      <c r="S8" s="586"/>
      <c r="T8" s="586"/>
    </row>
    <row r="9" spans="1:20" x14ac:dyDescent="0.2">
      <c r="A9" s="725"/>
      <c r="B9" s="725"/>
      <c r="C9" s="746"/>
      <c r="D9" s="725"/>
      <c r="E9" s="724"/>
      <c r="F9" s="724"/>
      <c r="G9" s="719"/>
      <c r="H9" s="335" t="s">
        <v>1099</v>
      </c>
      <c r="I9" s="336"/>
      <c r="J9" s="334" t="s">
        <v>1021</v>
      </c>
      <c r="K9" s="572"/>
      <c r="L9" s="587"/>
      <c r="M9" s="587"/>
      <c r="N9" s="587"/>
      <c r="O9" s="587"/>
      <c r="P9" s="587"/>
      <c r="Q9" s="587"/>
      <c r="R9" s="587"/>
      <c r="S9" s="587"/>
      <c r="T9" s="587"/>
    </row>
    <row r="10" spans="1:20" x14ac:dyDescent="0.2">
      <c r="A10" s="725">
        <v>2</v>
      </c>
      <c r="B10" s="725" t="s">
        <v>1100</v>
      </c>
      <c r="C10" s="627" t="s">
        <v>1101</v>
      </c>
      <c r="D10" s="720">
        <v>2</v>
      </c>
      <c r="E10" s="724">
        <v>1</v>
      </c>
      <c r="F10" s="724">
        <v>1</v>
      </c>
      <c r="G10" s="718"/>
      <c r="H10" s="337" t="s">
        <v>1102</v>
      </c>
      <c r="I10" s="334" t="s">
        <v>1021</v>
      </c>
      <c r="J10" s="338"/>
      <c r="K10" s="570" t="s">
        <v>1427</v>
      </c>
      <c r="L10" s="499"/>
      <c r="M10" s="584" t="s">
        <v>1356</v>
      </c>
      <c r="N10" s="499"/>
      <c r="O10" s="499"/>
      <c r="P10" s="499"/>
      <c r="Q10" s="584">
        <v>1</v>
      </c>
      <c r="R10" s="499"/>
      <c r="S10" s="499"/>
      <c r="T10" s="499"/>
    </row>
    <row r="11" spans="1:20" x14ac:dyDescent="0.2">
      <c r="A11" s="725"/>
      <c r="B11" s="725"/>
      <c r="C11" s="627"/>
      <c r="D11" s="720"/>
      <c r="E11" s="724"/>
      <c r="F11" s="724"/>
      <c r="G11" s="719"/>
      <c r="H11" s="333" t="s">
        <v>1103</v>
      </c>
      <c r="I11" s="334"/>
      <c r="J11" s="334" t="s">
        <v>1021</v>
      </c>
      <c r="K11" s="572"/>
      <c r="L11" s="500"/>
      <c r="M11" s="585"/>
      <c r="N11" s="500"/>
      <c r="O11" s="500"/>
      <c r="P11" s="500"/>
      <c r="Q11" s="585"/>
      <c r="R11" s="500"/>
      <c r="S11" s="500"/>
      <c r="T11" s="500"/>
    </row>
    <row r="12" spans="1:20" x14ac:dyDescent="0.2">
      <c r="A12" s="725">
        <v>3</v>
      </c>
      <c r="B12" s="725" t="s">
        <v>1104</v>
      </c>
      <c r="C12" s="617" t="s">
        <v>1105</v>
      </c>
      <c r="D12" s="724">
        <v>3</v>
      </c>
      <c r="E12" s="725">
        <v>1</v>
      </c>
      <c r="F12" s="725">
        <v>2</v>
      </c>
      <c r="G12" s="618"/>
      <c r="H12" s="337" t="s">
        <v>1106</v>
      </c>
      <c r="I12" s="339" t="s">
        <v>1021</v>
      </c>
      <c r="J12" s="339"/>
      <c r="K12" s="570" t="s">
        <v>1427</v>
      </c>
      <c r="L12" s="499"/>
      <c r="M12" s="501" t="s">
        <v>1356</v>
      </c>
      <c r="N12" s="749"/>
      <c r="O12" s="501" t="s">
        <v>1356</v>
      </c>
      <c r="P12" s="501">
        <v>11</v>
      </c>
      <c r="Q12" s="570">
        <v>3</v>
      </c>
      <c r="R12" s="749"/>
      <c r="S12" s="499"/>
      <c r="T12" s="501">
        <v>2</v>
      </c>
    </row>
    <row r="13" spans="1:20" x14ac:dyDescent="0.2">
      <c r="A13" s="725"/>
      <c r="B13" s="725"/>
      <c r="C13" s="617"/>
      <c r="D13" s="724"/>
      <c r="E13" s="725"/>
      <c r="F13" s="725"/>
      <c r="G13" s="619"/>
      <c r="H13" s="340" t="s">
        <v>1107</v>
      </c>
      <c r="I13" s="339" t="s">
        <v>1021</v>
      </c>
      <c r="J13" s="339"/>
      <c r="K13" s="571"/>
      <c r="L13" s="588"/>
      <c r="M13" s="589"/>
      <c r="N13" s="750"/>
      <c r="O13" s="589"/>
      <c r="P13" s="589"/>
      <c r="Q13" s="571"/>
      <c r="R13" s="750"/>
      <c r="S13" s="588"/>
      <c r="T13" s="589"/>
    </row>
    <row r="14" spans="1:20" x14ac:dyDescent="0.2">
      <c r="A14" s="725"/>
      <c r="B14" s="725"/>
      <c r="C14" s="617"/>
      <c r="D14" s="724"/>
      <c r="E14" s="725"/>
      <c r="F14" s="725"/>
      <c r="G14" s="620"/>
      <c r="H14" s="335" t="s">
        <v>1108</v>
      </c>
      <c r="I14" s="334" t="s">
        <v>1021</v>
      </c>
      <c r="J14" s="339"/>
      <c r="K14" s="572"/>
      <c r="L14" s="500"/>
      <c r="M14" s="502"/>
      <c r="N14" s="751"/>
      <c r="O14" s="502"/>
      <c r="P14" s="502"/>
      <c r="Q14" s="572"/>
      <c r="R14" s="751"/>
      <c r="S14" s="500"/>
      <c r="T14" s="502"/>
    </row>
    <row r="15" spans="1:20" x14ac:dyDescent="0.2">
      <c r="A15" s="725">
        <v>4</v>
      </c>
      <c r="B15" s="725" t="s">
        <v>1109</v>
      </c>
      <c r="C15" s="617" t="s">
        <v>1110</v>
      </c>
      <c r="D15" s="724">
        <v>3</v>
      </c>
      <c r="E15" s="725">
        <v>1</v>
      </c>
      <c r="F15" s="725">
        <v>2</v>
      </c>
      <c r="G15" s="618"/>
      <c r="H15" s="337" t="s">
        <v>1111</v>
      </c>
      <c r="I15" s="339" t="s">
        <v>1021</v>
      </c>
      <c r="J15" s="338"/>
      <c r="K15" s="570" t="s">
        <v>1427</v>
      </c>
      <c r="L15" s="499"/>
      <c r="M15" s="501" t="s">
        <v>1356</v>
      </c>
      <c r="N15" s="501" t="s">
        <v>1356</v>
      </c>
      <c r="O15" s="499"/>
      <c r="P15" s="501">
        <v>5</v>
      </c>
      <c r="Q15" s="749"/>
      <c r="R15" s="749"/>
      <c r="S15" s="499"/>
      <c r="T15" s="501">
        <v>2</v>
      </c>
    </row>
    <row r="16" spans="1:20" x14ac:dyDescent="0.2">
      <c r="A16" s="725"/>
      <c r="B16" s="725"/>
      <c r="C16" s="617"/>
      <c r="D16" s="724"/>
      <c r="E16" s="725"/>
      <c r="F16" s="725"/>
      <c r="G16" s="619"/>
      <c r="H16" s="335" t="s">
        <v>1076</v>
      </c>
      <c r="I16" s="334" t="s">
        <v>1021</v>
      </c>
      <c r="J16" s="338"/>
      <c r="K16" s="571"/>
      <c r="L16" s="588"/>
      <c r="M16" s="589"/>
      <c r="N16" s="589"/>
      <c r="O16" s="588"/>
      <c r="P16" s="589"/>
      <c r="Q16" s="750"/>
      <c r="R16" s="750"/>
      <c r="S16" s="588"/>
      <c r="T16" s="589"/>
    </row>
    <row r="17" spans="1:20" x14ac:dyDescent="0.2">
      <c r="A17" s="725"/>
      <c r="B17" s="725"/>
      <c r="C17" s="617"/>
      <c r="D17" s="724"/>
      <c r="E17" s="725"/>
      <c r="F17" s="725"/>
      <c r="G17" s="620"/>
      <c r="H17" s="333" t="s">
        <v>1098</v>
      </c>
      <c r="I17" s="334" t="s">
        <v>1021</v>
      </c>
      <c r="J17" s="334"/>
      <c r="K17" s="572"/>
      <c r="L17" s="500"/>
      <c r="M17" s="502"/>
      <c r="N17" s="502"/>
      <c r="O17" s="500"/>
      <c r="P17" s="502"/>
      <c r="Q17" s="751"/>
      <c r="R17" s="751"/>
      <c r="S17" s="500"/>
      <c r="T17" s="502"/>
    </row>
    <row r="18" spans="1:20" x14ac:dyDescent="0.2">
      <c r="A18" s="725">
        <v>5</v>
      </c>
      <c r="B18" s="725" t="s">
        <v>1112</v>
      </c>
      <c r="C18" s="617" t="s">
        <v>1113</v>
      </c>
      <c r="D18" s="724">
        <v>3</v>
      </c>
      <c r="E18" s="725">
        <v>1</v>
      </c>
      <c r="F18" s="725">
        <v>2</v>
      </c>
      <c r="G18" s="618"/>
      <c r="H18" s="340" t="s">
        <v>1114</v>
      </c>
      <c r="I18" s="334" t="s">
        <v>1021</v>
      </c>
      <c r="J18" s="338"/>
      <c r="K18" s="570" t="s">
        <v>1427</v>
      </c>
      <c r="L18" s="499"/>
      <c r="M18" s="501" t="s">
        <v>1356</v>
      </c>
      <c r="N18" s="501" t="s">
        <v>1356</v>
      </c>
      <c r="O18" s="501" t="s">
        <v>1356</v>
      </c>
      <c r="P18" s="501">
        <v>12</v>
      </c>
      <c r="Q18" s="501">
        <v>2</v>
      </c>
      <c r="R18" s="749"/>
      <c r="S18" s="501">
        <v>11</v>
      </c>
      <c r="T18" s="501">
        <v>3</v>
      </c>
    </row>
    <row r="19" spans="1:20" x14ac:dyDescent="0.2">
      <c r="A19" s="725"/>
      <c r="B19" s="725"/>
      <c r="C19" s="617"/>
      <c r="D19" s="724"/>
      <c r="E19" s="725"/>
      <c r="F19" s="725"/>
      <c r="G19" s="619"/>
      <c r="H19" s="333" t="s">
        <v>1115</v>
      </c>
      <c r="I19" s="334" t="s">
        <v>1021</v>
      </c>
      <c r="J19" s="338"/>
      <c r="K19" s="571"/>
      <c r="L19" s="588"/>
      <c r="M19" s="589"/>
      <c r="N19" s="589"/>
      <c r="O19" s="589"/>
      <c r="P19" s="589"/>
      <c r="Q19" s="589"/>
      <c r="R19" s="750"/>
      <c r="S19" s="589"/>
      <c r="T19" s="589"/>
    </row>
    <row r="20" spans="1:20" x14ac:dyDescent="0.2">
      <c r="A20" s="725"/>
      <c r="B20" s="725"/>
      <c r="C20" s="617"/>
      <c r="D20" s="724"/>
      <c r="E20" s="725"/>
      <c r="F20" s="725"/>
      <c r="G20" s="620"/>
      <c r="H20" s="341" t="s">
        <v>1116</v>
      </c>
      <c r="I20" s="334" t="s">
        <v>1021</v>
      </c>
      <c r="J20" s="342"/>
      <c r="K20" s="572"/>
      <c r="L20" s="500"/>
      <c r="M20" s="502"/>
      <c r="N20" s="502"/>
      <c r="O20" s="502"/>
      <c r="P20" s="502"/>
      <c r="Q20" s="502"/>
      <c r="R20" s="751"/>
      <c r="S20" s="502"/>
      <c r="T20" s="502"/>
    </row>
    <row r="21" spans="1:20" x14ac:dyDescent="0.2">
      <c r="A21" s="725">
        <v>6</v>
      </c>
      <c r="B21" s="725" t="s">
        <v>1117</v>
      </c>
      <c r="C21" s="627" t="s">
        <v>1118</v>
      </c>
      <c r="D21" s="720">
        <v>5</v>
      </c>
      <c r="E21" s="725">
        <v>2</v>
      </c>
      <c r="F21" s="725">
        <v>3</v>
      </c>
      <c r="G21" s="618"/>
      <c r="H21" s="335" t="s">
        <v>1119</v>
      </c>
      <c r="I21" s="334" t="s">
        <v>1021</v>
      </c>
      <c r="J21" s="338"/>
      <c r="K21" s="570" t="s">
        <v>1427</v>
      </c>
      <c r="L21" s="499"/>
      <c r="M21" s="501" t="s">
        <v>1356</v>
      </c>
      <c r="N21" s="499"/>
      <c r="O21" s="501" t="s">
        <v>1356</v>
      </c>
      <c r="P21" s="501">
        <v>3</v>
      </c>
      <c r="Q21" s="501">
        <v>3</v>
      </c>
      <c r="R21" s="499"/>
      <c r="S21" s="499"/>
      <c r="T21" s="501">
        <v>2</v>
      </c>
    </row>
    <row r="22" spans="1:20" x14ac:dyDescent="0.2">
      <c r="A22" s="725"/>
      <c r="B22" s="725"/>
      <c r="C22" s="627"/>
      <c r="D22" s="720"/>
      <c r="E22" s="725"/>
      <c r="F22" s="725"/>
      <c r="G22" s="619"/>
      <c r="H22" s="337" t="s">
        <v>1120</v>
      </c>
      <c r="I22" s="334" t="s">
        <v>1021</v>
      </c>
      <c r="J22" s="338"/>
      <c r="K22" s="571"/>
      <c r="L22" s="588"/>
      <c r="M22" s="589"/>
      <c r="N22" s="588"/>
      <c r="O22" s="589"/>
      <c r="P22" s="589"/>
      <c r="Q22" s="589"/>
      <c r="R22" s="588"/>
      <c r="S22" s="588"/>
      <c r="T22" s="589"/>
    </row>
    <row r="23" spans="1:20" x14ac:dyDescent="0.2">
      <c r="A23" s="725"/>
      <c r="B23" s="725"/>
      <c r="C23" s="627"/>
      <c r="D23" s="720"/>
      <c r="E23" s="725"/>
      <c r="F23" s="725"/>
      <c r="G23" s="619"/>
      <c r="H23" s="337" t="s">
        <v>1121</v>
      </c>
      <c r="I23" s="334" t="s">
        <v>1021</v>
      </c>
      <c r="J23" s="339"/>
      <c r="K23" s="571"/>
      <c r="L23" s="588"/>
      <c r="M23" s="589"/>
      <c r="N23" s="588"/>
      <c r="O23" s="589"/>
      <c r="P23" s="589"/>
      <c r="Q23" s="589"/>
      <c r="R23" s="588"/>
      <c r="S23" s="588"/>
      <c r="T23" s="589"/>
    </row>
    <row r="24" spans="1:20" x14ac:dyDescent="0.2">
      <c r="A24" s="725"/>
      <c r="B24" s="725"/>
      <c r="C24" s="627"/>
      <c r="D24" s="720"/>
      <c r="E24" s="725"/>
      <c r="F24" s="725"/>
      <c r="G24" s="620"/>
      <c r="H24" s="341" t="s">
        <v>1116</v>
      </c>
      <c r="I24" s="334" t="s">
        <v>1021</v>
      </c>
      <c r="J24" s="342"/>
      <c r="K24" s="572"/>
      <c r="L24" s="500"/>
      <c r="M24" s="502"/>
      <c r="N24" s="500"/>
      <c r="O24" s="502"/>
      <c r="P24" s="502"/>
      <c r="Q24" s="502"/>
      <c r="R24" s="500"/>
      <c r="S24" s="500"/>
      <c r="T24" s="502"/>
    </row>
    <row r="25" spans="1:20" x14ac:dyDescent="0.2">
      <c r="A25" s="725">
        <v>7</v>
      </c>
      <c r="B25" s="725" t="s">
        <v>1122</v>
      </c>
      <c r="C25" s="746" t="s">
        <v>1123</v>
      </c>
      <c r="D25" s="720">
        <v>2</v>
      </c>
      <c r="E25" s="724">
        <v>1</v>
      </c>
      <c r="F25" s="724">
        <v>1</v>
      </c>
      <c r="G25" s="718"/>
      <c r="H25" s="337" t="s">
        <v>1102</v>
      </c>
      <c r="I25" s="334" t="s">
        <v>1021</v>
      </c>
      <c r="J25" s="338"/>
      <c r="K25" s="570" t="s">
        <v>1427</v>
      </c>
      <c r="L25" s="499"/>
      <c r="M25" s="584" t="s">
        <v>1356</v>
      </c>
      <c r="N25" s="499"/>
      <c r="O25" s="499"/>
      <c r="P25" s="584">
        <v>4</v>
      </c>
      <c r="Q25" s="584">
        <v>2</v>
      </c>
      <c r="R25" s="499"/>
      <c r="S25" s="584">
        <v>4</v>
      </c>
      <c r="T25" s="584">
        <v>2</v>
      </c>
    </row>
    <row r="26" spans="1:20" x14ac:dyDescent="0.2">
      <c r="A26" s="725"/>
      <c r="B26" s="725"/>
      <c r="C26" s="746"/>
      <c r="D26" s="720"/>
      <c r="E26" s="724"/>
      <c r="F26" s="724"/>
      <c r="G26" s="719"/>
      <c r="H26" s="337" t="s">
        <v>1124</v>
      </c>
      <c r="I26" s="334" t="s">
        <v>1021</v>
      </c>
      <c r="J26" s="338"/>
      <c r="K26" s="572"/>
      <c r="L26" s="500"/>
      <c r="M26" s="585"/>
      <c r="N26" s="500"/>
      <c r="O26" s="500"/>
      <c r="P26" s="585"/>
      <c r="Q26" s="585"/>
      <c r="R26" s="500"/>
      <c r="S26" s="585"/>
      <c r="T26" s="585"/>
    </row>
    <row r="27" spans="1:20" x14ac:dyDescent="0.2">
      <c r="A27" s="728" t="s">
        <v>306</v>
      </c>
      <c r="B27" s="728"/>
      <c r="C27" s="728"/>
      <c r="D27" s="330">
        <f>SUM(D8:D26)</f>
        <v>20</v>
      </c>
      <c r="E27" s="330">
        <f>SUM(E8:E25)</f>
        <v>8</v>
      </c>
      <c r="F27" s="330">
        <f>SUM(F8:F25)</f>
        <v>12</v>
      </c>
      <c r="G27" s="330"/>
      <c r="H27" s="343"/>
      <c r="I27" s="343"/>
      <c r="J27" s="343"/>
      <c r="K27" s="184"/>
      <c r="L27" s="161"/>
      <c r="M27" s="161"/>
      <c r="N27" s="161"/>
      <c r="O27" s="161"/>
      <c r="P27" s="161"/>
      <c r="Q27" s="161"/>
      <c r="R27" s="161"/>
      <c r="S27" s="161"/>
      <c r="T27" s="161"/>
    </row>
    <row r="28" spans="1:20" x14ac:dyDescent="0.2">
      <c r="A28" s="328"/>
      <c r="B28" s="327"/>
      <c r="C28" s="327"/>
      <c r="D28" s="327"/>
      <c r="E28" s="327"/>
      <c r="F28" s="327"/>
      <c r="G28" s="327"/>
      <c r="H28" s="327"/>
      <c r="I28" s="327"/>
      <c r="J28" s="327"/>
    </row>
    <row r="29" spans="1:20" x14ac:dyDescent="0.2">
      <c r="A29" s="747" t="s">
        <v>1125</v>
      </c>
      <c r="B29" s="748"/>
      <c r="C29" s="748"/>
      <c r="D29" s="186"/>
      <c r="E29" s="325"/>
      <c r="F29" s="325"/>
      <c r="G29" s="325"/>
      <c r="H29" s="326"/>
      <c r="I29" s="326"/>
      <c r="J29" s="326"/>
      <c r="K29" s="184"/>
      <c r="L29" s="161"/>
      <c r="M29" s="161"/>
      <c r="N29" s="161"/>
      <c r="O29" s="161"/>
      <c r="P29" s="161"/>
      <c r="Q29" s="161"/>
      <c r="R29" s="161"/>
      <c r="S29" s="161"/>
      <c r="T29" s="161"/>
    </row>
    <row r="30" spans="1:20" x14ac:dyDescent="0.2">
      <c r="A30" s="728" t="s">
        <v>0</v>
      </c>
      <c r="B30" s="728" t="s">
        <v>106</v>
      </c>
      <c r="C30" s="728" t="s">
        <v>36</v>
      </c>
      <c r="D30" s="728" t="s">
        <v>1094</v>
      </c>
      <c r="E30" s="728"/>
      <c r="F30" s="728"/>
      <c r="G30" s="728"/>
      <c r="H30" s="728" t="s">
        <v>7</v>
      </c>
      <c r="I30" s="733" t="s">
        <v>1095</v>
      </c>
      <c r="J30" s="733"/>
      <c r="K30" s="479" t="s">
        <v>456</v>
      </c>
      <c r="L30" s="479" t="s">
        <v>457</v>
      </c>
      <c r="M30" s="479"/>
      <c r="N30" s="479"/>
      <c r="O30" s="479"/>
      <c r="P30" s="479"/>
      <c r="Q30" s="479"/>
      <c r="R30" s="479"/>
      <c r="S30" s="479"/>
      <c r="T30" s="479"/>
    </row>
    <row r="31" spans="1:20" ht="33" x14ac:dyDescent="0.2">
      <c r="A31" s="728"/>
      <c r="B31" s="728"/>
      <c r="C31" s="728"/>
      <c r="D31" s="330" t="s">
        <v>3</v>
      </c>
      <c r="E31" s="330" t="s">
        <v>4</v>
      </c>
      <c r="F31" s="330" t="s">
        <v>5</v>
      </c>
      <c r="G31" s="330" t="s">
        <v>66</v>
      </c>
      <c r="H31" s="728"/>
      <c r="I31" s="331" t="s">
        <v>174</v>
      </c>
      <c r="J31" s="332" t="s">
        <v>15</v>
      </c>
      <c r="K31" s="479"/>
      <c r="L31" s="409" t="s">
        <v>458</v>
      </c>
      <c r="M31" s="409" t="s">
        <v>459</v>
      </c>
      <c r="N31" s="407" t="s">
        <v>460</v>
      </c>
      <c r="O31" s="407" t="s">
        <v>461</v>
      </c>
      <c r="P31" s="407" t="s">
        <v>462</v>
      </c>
      <c r="Q31" s="407" t="s">
        <v>463</v>
      </c>
      <c r="R31" s="409" t="s">
        <v>464</v>
      </c>
      <c r="S31" s="409" t="s">
        <v>465</v>
      </c>
      <c r="T31" s="407" t="s">
        <v>466</v>
      </c>
    </row>
    <row r="32" spans="1:20" x14ac:dyDescent="0.2">
      <c r="A32" s="618">
        <v>1</v>
      </c>
      <c r="B32" s="614" t="s">
        <v>1126</v>
      </c>
      <c r="C32" s="738" t="s">
        <v>1127</v>
      </c>
      <c r="D32" s="730">
        <v>5</v>
      </c>
      <c r="E32" s="730">
        <v>2</v>
      </c>
      <c r="F32" s="730">
        <v>3</v>
      </c>
      <c r="G32" s="730"/>
      <c r="H32" s="344" t="s">
        <v>1128</v>
      </c>
      <c r="I32" s="339" t="s">
        <v>1021</v>
      </c>
      <c r="J32" s="339"/>
      <c r="K32" s="570" t="s">
        <v>1427</v>
      </c>
      <c r="L32" s="499"/>
      <c r="M32" s="501" t="s">
        <v>1356</v>
      </c>
      <c r="N32" s="499"/>
      <c r="O32" s="501" t="s">
        <v>1356</v>
      </c>
      <c r="P32" s="501">
        <v>6</v>
      </c>
      <c r="Q32" s="501">
        <v>4</v>
      </c>
      <c r="R32" s="499"/>
      <c r="S32" s="499"/>
      <c r="T32" s="501">
        <v>2</v>
      </c>
    </row>
    <row r="33" spans="1:20" x14ac:dyDescent="0.2">
      <c r="A33" s="619"/>
      <c r="B33" s="614"/>
      <c r="C33" s="739"/>
      <c r="D33" s="731"/>
      <c r="E33" s="731"/>
      <c r="F33" s="731"/>
      <c r="G33" s="731"/>
      <c r="H33" s="337" t="s">
        <v>1102</v>
      </c>
      <c r="I33" s="334" t="s">
        <v>1021</v>
      </c>
      <c r="J33" s="338"/>
      <c r="K33" s="571"/>
      <c r="L33" s="588"/>
      <c r="M33" s="589"/>
      <c r="N33" s="588"/>
      <c r="O33" s="589"/>
      <c r="P33" s="589"/>
      <c r="Q33" s="589"/>
      <c r="R33" s="588"/>
      <c r="S33" s="588"/>
      <c r="T33" s="589"/>
    </row>
    <row r="34" spans="1:20" x14ac:dyDescent="0.2">
      <c r="A34" s="619"/>
      <c r="B34" s="614"/>
      <c r="C34" s="739"/>
      <c r="D34" s="731"/>
      <c r="E34" s="731"/>
      <c r="F34" s="731"/>
      <c r="G34" s="731"/>
      <c r="H34" s="337" t="s">
        <v>1120</v>
      </c>
      <c r="I34" s="334" t="s">
        <v>1021</v>
      </c>
      <c r="J34" s="338"/>
      <c r="K34" s="571"/>
      <c r="L34" s="588"/>
      <c r="M34" s="589"/>
      <c r="N34" s="588"/>
      <c r="O34" s="589"/>
      <c r="P34" s="589"/>
      <c r="Q34" s="589"/>
      <c r="R34" s="588"/>
      <c r="S34" s="588"/>
      <c r="T34" s="589"/>
    </row>
    <row r="35" spans="1:20" x14ac:dyDescent="0.2">
      <c r="A35" s="620"/>
      <c r="B35" s="614"/>
      <c r="C35" s="740"/>
      <c r="D35" s="732"/>
      <c r="E35" s="732"/>
      <c r="F35" s="732"/>
      <c r="G35" s="732"/>
      <c r="H35" s="335" t="s">
        <v>1129</v>
      </c>
      <c r="I35" s="334" t="s">
        <v>1021</v>
      </c>
      <c r="J35" s="338"/>
      <c r="K35" s="572"/>
      <c r="L35" s="500"/>
      <c r="M35" s="502"/>
      <c r="N35" s="500"/>
      <c r="O35" s="502"/>
      <c r="P35" s="502"/>
      <c r="Q35" s="502"/>
      <c r="R35" s="500"/>
      <c r="S35" s="500"/>
      <c r="T35" s="502"/>
    </row>
    <row r="36" spans="1:20" x14ac:dyDescent="0.2">
      <c r="A36" s="618">
        <v>2</v>
      </c>
      <c r="B36" s="501" t="s">
        <v>1130</v>
      </c>
      <c r="C36" s="738" t="s">
        <v>1131</v>
      </c>
      <c r="D36" s="730">
        <v>4</v>
      </c>
      <c r="E36" s="730">
        <v>2</v>
      </c>
      <c r="F36" s="730">
        <v>2</v>
      </c>
      <c r="G36" s="730"/>
      <c r="H36" s="340" t="s">
        <v>1107</v>
      </c>
      <c r="I36" s="339" t="s">
        <v>1021</v>
      </c>
      <c r="J36" s="339"/>
      <c r="K36" s="570" t="s">
        <v>1427</v>
      </c>
      <c r="L36" s="499"/>
      <c r="M36" s="501" t="s">
        <v>1356</v>
      </c>
      <c r="N36" s="501" t="s">
        <v>1356</v>
      </c>
      <c r="O36" s="501" t="s">
        <v>1356</v>
      </c>
      <c r="P36" s="501">
        <v>9</v>
      </c>
      <c r="Q36" s="501">
        <v>5</v>
      </c>
      <c r="R36" s="499"/>
      <c r="S36" s="499"/>
      <c r="T36" s="501">
        <v>1</v>
      </c>
    </row>
    <row r="37" spans="1:20" x14ac:dyDescent="0.2">
      <c r="A37" s="619"/>
      <c r="B37" s="589"/>
      <c r="C37" s="739"/>
      <c r="D37" s="731"/>
      <c r="E37" s="731"/>
      <c r="F37" s="731"/>
      <c r="G37" s="731"/>
      <c r="H37" s="337" t="s">
        <v>1124</v>
      </c>
      <c r="I37" s="334" t="s">
        <v>1021</v>
      </c>
      <c r="J37" s="338"/>
      <c r="K37" s="571"/>
      <c r="L37" s="588"/>
      <c r="M37" s="589"/>
      <c r="N37" s="589"/>
      <c r="O37" s="589"/>
      <c r="P37" s="589"/>
      <c r="Q37" s="589"/>
      <c r="R37" s="588"/>
      <c r="S37" s="588"/>
      <c r="T37" s="589"/>
    </row>
    <row r="38" spans="1:20" x14ac:dyDescent="0.2">
      <c r="A38" s="619"/>
      <c r="B38" s="589"/>
      <c r="C38" s="739"/>
      <c r="D38" s="731"/>
      <c r="E38" s="731"/>
      <c r="F38" s="731"/>
      <c r="G38" s="731"/>
      <c r="H38" s="335" t="s">
        <v>1108</v>
      </c>
      <c r="I38" s="334" t="s">
        <v>1021</v>
      </c>
      <c r="J38" s="339"/>
      <c r="K38" s="571"/>
      <c r="L38" s="588"/>
      <c r="M38" s="589"/>
      <c r="N38" s="589"/>
      <c r="O38" s="589"/>
      <c r="P38" s="589"/>
      <c r="Q38" s="589"/>
      <c r="R38" s="588"/>
      <c r="S38" s="588"/>
      <c r="T38" s="589"/>
    </row>
    <row r="39" spans="1:20" x14ac:dyDescent="0.2">
      <c r="A39" s="620"/>
      <c r="B39" s="502"/>
      <c r="C39" s="740"/>
      <c r="D39" s="732"/>
      <c r="E39" s="732"/>
      <c r="F39" s="732"/>
      <c r="G39" s="732"/>
      <c r="H39" s="345" t="s">
        <v>1132</v>
      </c>
      <c r="I39" s="339" t="s">
        <v>1021</v>
      </c>
      <c r="J39" s="339"/>
      <c r="K39" s="572"/>
      <c r="L39" s="500"/>
      <c r="M39" s="502"/>
      <c r="N39" s="502"/>
      <c r="O39" s="502"/>
      <c r="P39" s="502"/>
      <c r="Q39" s="502"/>
      <c r="R39" s="500"/>
      <c r="S39" s="500"/>
      <c r="T39" s="502"/>
    </row>
    <row r="40" spans="1:20" x14ac:dyDescent="0.2">
      <c r="A40" s="618">
        <v>3</v>
      </c>
      <c r="B40" s="501" t="s">
        <v>1133</v>
      </c>
      <c r="C40" s="738" t="s">
        <v>1134</v>
      </c>
      <c r="D40" s="730">
        <v>4</v>
      </c>
      <c r="E40" s="730">
        <v>2</v>
      </c>
      <c r="F40" s="730">
        <v>2</v>
      </c>
      <c r="G40" s="730"/>
      <c r="H40" s="238" t="s">
        <v>1079</v>
      </c>
      <c r="I40" s="334" t="s">
        <v>1021</v>
      </c>
      <c r="J40" s="338"/>
      <c r="K40" s="570" t="s">
        <v>1427</v>
      </c>
      <c r="L40" s="499"/>
      <c r="M40" s="501" t="s">
        <v>1356</v>
      </c>
      <c r="N40" s="499"/>
      <c r="O40" s="499"/>
      <c r="P40" s="501">
        <v>7</v>
      </c>
      <c r="Q40" s="501">
        <v>3</v>
      </c>
      <c r="R40" s="499"/>
      <c r="S40" s="499"/>
      <c r="T40" s="501">
        <v>3</v>
      </c>
    </row>
    <row r="41" spans="1:20" x14ac:dyDescent="0.2">
      <c r="A41" s="619"/>
      <c r="B41" s="589"/>
      <c r="C41" s="739"/>
      <c r="D41" s="731"/>
      <c r="E41" s="731"/>
      <c r="F41" s="731"/>
      <c r="G41" s="731"/>
      <c r="H41" s="337" t="s">
        <v>1135</v>
      </c>
      <c r="I41" s="339" t="s">
        <v>1021</v>
      </c>
      <c r="J41" s="338"/>
      <c r="K41" s="571"/>
      <c r="L41" s="588"/>
      <c r="M41" s="589"/>
      <c r="N41" s="588"/>
      <c r="O41" s="588"/>
      <c r="P41" s="589"/>
      <c r="Q41" s="589"/>
      <c r="R41" s="588"/>
      <c r="S41" s="588"/>
      <c r="T41" s="589"/>
    </row>
    <row r="42" spans="1:20" x14ac:dyDescent="0.2">
      <c r="A42" s="619"/>
      <c r="B42" s="589"/>
      <c r="C42" s="739"/>
      <c r="D42" s="731"/>
      <c r="E42" s="731"/>
      <c r="F42" s="731"/>
      <c r="G42" s="731"/>
      <c r="H42" s="337" t="s">
        <v>1121</v>
      </c>
      <c r="I42" s="334" t="s">
        <v>1021</v>
      </c>
      <c r="J42" s="339"/>
      <c r="K42" s="571"/>
      <c r="L42" s="588"/>
      <c r="M42" s="589"/>
      <c r="N42" s="588"/>
      <c r="O42" s="588"/>
      <c r="P42" s="589"/>
      <c r="Q42" s="589"/>
      <c r="R42" s="588"/>
      <c r="S42" s="588"/>
      <c r="T42" s="589"/>
    </row>
    <row r="43" spans="1:20" x14ac:dyDescent="0.2">
      <c r="A43" s="620"/>
      <c r="B43" s="502"/>
      <c r="C43" s="740"/>
      <c r="D43" s="732"/>
      <c r="E43" s="732"/>
      <c r="F43" s="732"/>
      <c r="G43" s="732"/>
      <c r="H43" s="337" t="s">
        <v>1106</v>
      </c>
      <c r="I43" s="339" t="s">
        <v>1021</v>
      </c>
      <c r="J43" s="339"/>
      <c r="K43" s="572"/>
      <c r="L43" s="500"/>
      <c r="M43" s="502"/>
      <c r="N43" s="500"/>
      <c r="O43" s="500"/>
      <c r="P43" s="502"/>
      <c r="Q43" s="502"/>
      <c r="R43" s="500"/>
      <c r="S43" s="500"/>
      <c r="T43" s="502"/>
    </row>
    <row r="44" spans="1:20" x14ac:dyDescent="0.2">
      <c r="A44" s="618">
        <v>4</v>
      </c>
      <c r="B44" s="730" t="s">
        <v>1136</v>
      </c>
      <c r="C44" s="738" t="s">
        <v>1137</v>
      </c>
      <c r="D44" s="720">
        <v>3</v>
      </c>
      <c r="E44" s="724">
        <v>2</v>
      </c>
      <c r="F44" s="724">
        <v>1</v>
      </c>
      <c r="G44" s="718"/>
      <c r="H44" s="335" t="s">
        <v>1138</v>
      </c>
      <c r="I44" s="334" t="s">
        <v>1021</v>
      </c>
      <c r="J44" s="336"/>
      <c r="K44" s="570" t="s">
        <v>1427</v>
      </c>
      <c r="L44" s="586"/>
      <c r="M44" s="586"/>
      <c r="N44" s="586"/>
      <c r="O44" s="586"/>
      <c r="P44" s="586"/>
      <c r="Q44" s="586"/>
      <c r="R44" s="586"/>
      <c r="S44" s="586"/>
      <c r="T44" s="586"/>
    </row>
    <row r="45" spans="1:20" x14ac:dyDescent="0.2">
      <c r="A45" s="620"/>
      <c r="B45" s="732"/>
      <c r="C45" s="740"/>
      <c r="D45" s="720"/>
      <c r="E45" s="724"/>
      <c r="F45" s="724"/>
      <c r="G45" s="719"/>
      <c r="H45" s="333" t="s">
        <v>1103</v>
      </c>
      <c r="I45" s="334"/>
      <c r="J45" s="334" t="s">
        <v>1021</v>
      </c>
      <c r="K45" s="572"/>
      <c r="L45" s="587"/>
      <c r="M45" s="587"/>
      <c r="N45" s="587"/>
      <c r="O45" s="587"/>
      <c r="P45" s="587"/>
      <c r="Q45" s="587"/>
      <c r="R45" s="587"/>
      <c r="S45" s="587"/>
      <c r="T45" s="587"/>
    </row>
    <row r="46" spans="1:20" x14ac:dyDescent="0.2">
      <c r="A46" s="718">
        <v>5</v>
      </c>
      <c r="B46" s="730" t="s">
        <v>1139</v>
      </c>
      <c r="C46" s="738" t="s">
        <v>1139</v>
      </c>
      <c r="D46" s="720">
        <v>2</v>
      </c>
      <c r="E46" s="724">
        <v>1</v>
      </c>
      <c r="F46" s="724">
        <v>1</v>
      </c>
      <c r="G46" s="718"/>
      <c r="H46" s="335" t="s">
        <v>1076</v>
      </c>
      <c r="I46" s="334" t="s">
        <v>1021</v>
      </c>
      <c r="J46" s="338"/>
      <c r="K46" s="570" t="s">
        <v>1427</v>
      </c>
      <c r="L46" s="499"/>
      <c r="M46" s="584" t="s">
        <v>1356</v>
      </c>
      <c r="N46" s="499"/>
      <c r="O46" s="499"/>
      <c r="P46" s="499"/>
      <c r="Q46" s="584">
        <v>2</v>
      </c>
      <c r="R46" s="499"/>
      <c r="S46" s="499"/>
      <c r="T46" s="499"/>
    </row>
    <row r="47" spans="1:20" x14ac:dyDescent="0.2">
      <c r="A47" s="719"/>
      <c r="B47" s="732"/>
      <c r="C47" s="740"/>
      <c r="D47" s="720"/>
      <c r="E47" s="724"/>
      <c r="F47" s="724"/>
      <c r="G47" s="719"/>
      <c r="H47" s="238" t="s">
        <v>1079</v>
      </c>
      <c r="I47" s="334" t="s">
        <v>1021</v>
      </c>
      <c r="J47" s="338"/>
      <c r="K47" s="572"/>
      <c r="L47" s="500"/>
      <c r="M47" s="585"/>
      <c r="N47" s="500"/>
      <c r="O47" s="500"/>
      <c r="P47" s="500"/>
      <c r="Q47" s="585"/>
      <c r="R47" s="500"/>
      <c r="S47" s="500"/>
      <c r="T47" s="500"/>
    </row>
    <row r="48" spans="1:20" x14ac:dyDescent="0.2">
      <c r="A48" s="618">
        <v>6</v>
      </c>
      <c r="B48" s="741" t="s">
        <v>1140</v>
      </c>
      <c r="C48" s="742" t="s">
        <v>1141</v>
      </c>
      <c r="D48" s="720">
        <v>2</v>
      </c>
      <c r="E48" s="724">
        <v>1</v>
      </c>
      <c r="F48" s="724">
        <v>1</v>
      </c>
      <c r="G48" s="718"/>
      <c r="H48" s="340" t="s">
        <v>1107</v>
      </c>
      <c r="I48" s="339" t="s">
        <v>1021</v>
      </c>
      <c r="J48" s="339"/>
      <c r="K48" s="570" t="s">
        <v>1427</v>
      </c>
      <c r="L48" s="586"/>
      <c r="M48" s="586"/>
      <c r="N48" s="586"/>
      <c r="O48" s="586"/>
      <c r="P48" s="586"/>
      <c r="Q48" s="586"/>
      <c r="R48" s="586"/>
      <c r="S48" s="586"/>
      <c r="T48" s="586"/>
    </row>
    <row r="49" spans="1:20" x14ac:dyDescent="0.2">
      <c r="A49" s="620"/>
      <c r="B49" s="741"/>
      <c r="C49" s="742"/>
      <c r="D49" s="720"/>
      <c r="E49" s="724"/>
      <c r="F49" s="724"/>
      <c r="G49" s="719"/>
      <c r="H49" s="337" t="s">
        <v>1121</v>
      </c>
      <c r="I49" s="334" t="s">
        <v>1021</v>
      </c>
      <c r="J49" s="339"/>
      <c r="K49" s="572"/>
      <c r="L49" s="587"/>
      <c r="M49" s="587"/>
      <c r="N49" s="587"/>
      <c r="O49" s="587"/>
      <c r="P49" s="587"/>
      <c r="Q49" s="587"/>
      <c r="R49" s="587"/>
      <c r="S49" s="587"/>
      <c r="T49" s="587"/>
    </row>
    <row r="50" spans="1:20" x14ac:dyDescent="0.2">
      <c r="A50" s="735" t="s">
        <v>295</v>
      </c>
      <c r="B50" s="736"/>
      <c r="C50" s="737"/>
      <c r="D50" s="330">
        <v>20</v>
      </c>
      <c r="E50" s="330">
        <f>SUM(E32:E49)</f>
        <v>10</v>
      </c>
      <c r="F50" s="330">
        <f>SUM(F32:F49)</f>
        <v>10</v>
      </c>
      <c r="G50" s="330">
        <f>SUM(G32:G49)</f>
        <v>0</v>
      </c>
      <c r="H50" s="343"/>
      <c r="I50" s="343"/>
      <c r="J50" s="343"/>
      <c r="K50" s="184"/>
      <c r="L50" s="161"/>
      <c r="M50" s="161"/>
      <c r="N50" s="161"/>
      <c r="O50" s="161"/>
      <c r="P50" s="161"/>
      <c r="Q50" s="161"/>
      <c r="R50" s="161"/>
      <c r="S50" s="161"/>
      <c r="T50" s="161"/>
    </row>
    <row r="51" spans="1:20" x14ac:dyDescent="0.2">
      <c r="A51" s="328"/>
      <c r="B51" s="327"/>
      <c r="C51" s="327"/>
      <c r="D51" s="327"/>
      <c r="E51" s="327"/>
      <c r="F51" s="327"/>
      <c r="G51" s="327"/>
      <c r="H51" s="327"/>
      <c r="I51" s="327"/>
      <c r="J51" s="327"/>
    </row>
    <row r="52" spans="1:20" x14ac:dyDescent="0.2">
      <c r="A52" s="726" t="s">
        <v>1182</v>
      </c>
      <c r="B52" s="727"/>
      <c r="C52" s="727"/>
      <c r="D52" s="727"/>
      <c r="E52" s="727"/>
      <c r="F52" s="727"/>
      <c r="G52" s="727"/>
      <c r="H52" s="727"/>
      <c r="I52" s="324"/>
      <c r="J52" s="324"/>
    </row>
    <row r="53" spans="1:20" x14ac:dyDescent="0.2">
      <c r="A53" s="728" t="s">
        <v>0</v>
      </c>
      <c r="B53" s="728" t="s">
        <v>106</v>
      </c>
      <c r="C53" s="728" t="s">
        <v>36</v>
      </c>
      <c r="D53" s="728" t="s">
        <v>1094</v>
      </c>
      <c r="E53" s="728"/>
      <c r="F53" s="728"/>
      <c r="G53" s="728"/>
      <c r="H53" s="728" t="s">
        <v>7</v>
      </c>
      <c r="I53" s="733" t="s">
        <v>1095</v>
      </c>
      <c r="J53" s="733"/>
      <c r="K53" s="479" t="s">
        <v>456</v>
      </c>
      <c r="L53" s="479" t="s">
        <v>457</v>
      </c>
      <c r="M53" s="479"/>
      <c r="N53" s="479"/>
      <c r="O53" s="479"/>
      <c r="P53" s="479"/>
      <c r="Q53" s="479"/>
      <c r="R53" s="479"/>
      <c r="S53" s="479"/>
      <c r="T53" s="479"/>
    </row>
    <row r="54" spans="1:20" ht="33" x14ac:dyDescent="0.2">
      <c r="A54" s="728"/>
      <c r="B54" s="728"/>
      <c r="C54" s="728"/>
      <c r="D54" s="330" t="s">
        <v>3</v>
      </c>
      <c r="E54" s="330" t="s">
        <v>4</v>
      </c>
      <c r="F54" s="330" t="s">
        <v>5</v>
      </c>
      <c r="G54" s="330" t="s">
        <v>66</v>
      </c>
      <c r="H54" s="728"/>
      <c r="I54" s="331" t="s">
        <v>174</v>
      </c>
      <c r="J54" s="332" t="s">
        <v>15</v>
      </c>
      <c r="K54" s="479"/>
      <c r="L54" s="409" t="s">
        <v>458</v>
      </c>
      <c r="M54" s="409" t="s">
        <v>459</v>
      </c>
      <c r="N54" s="407" t="s">
        <v>460</v>
      </c>
      <c r="O54" s="407" t="s">
        <v>461</v>
      </c>
      <c r="P54" s="407" t="s">
        <v>462</v>
      </c>
      <c r="Q54" s="407" t="s">
        <v>463</v>
      </c>
      <c r="R54" s="409" t="s">
        <v>464</v>
      </c>
      <c r="S54" s="409" t="s">
        <v>465</v>
      </c>
      <c r="T54" s="407" t="s">
        <v>466</v>
      </c>
    </row>
    <row r="55" spans="1:20" x14ac:dyDescent="0.2">
      <c r="A55" s="725">
        <v>1</v>
      </c>
      <c r="B55" s="725" t="s">
        <v>1142</v>
      </c>
      <c r="C55" s="617" t="s">
        <v>1143</v>
      </c>
      <c r="D55" s="718">
        <v>4</v>
      </c>
      <c r="E55" s="618">
        <v>2</v>
      </c>
      <c r="F55" s="618">
        <v>2</v>
      </c>
      <c r="G55" s="618"/>
      <c r="H55" s="337" t="s">
        <v>1135</v>
      </c>
      <c r="I55" s="339" t="s">
        <v>1021</v>
      </c>
      <c r="J55" s="338"/>
      <c r="K55" s="570" t="s">
        <v>1427</v>
      </c>
      <c r="L55" s="499"/>
      <c r="M55" s="501" t="s">
        <v>1356</v>
      </c>
      <c r="N55" s="501" t="s">
        <v>1356</v>
      </c>
      <c r="O55" s="499"/>
      <c r="P55" s="501">
        <v>6</v>
      </c>
      <c r="Q55" s="501">
        <v>1</v>
      </c>
      <c r="R55" s="499"/>
      <c r="S55" s="499"/>
      <c r="T55" s="501">
        <v>2</v>
      </c>
    </row>
    <row r="56" spans="1:20" x14ac:dyDescent="0.2">
      <c r="A56" s="725"/>
      <c r="B56" s="725"/>
      <c r="C56" s="617"/>
      <c r="D56" s="729"/>
      <c r="E56" s="619"/>
      <c r="F56" s="619"/>
      <c r="G56" s="619"/>
      <c r="H56" s="344" t="s">
        <v>1128</v>
      </c>
      <c r="I56" s="339" t="s">
        <v>1021</v>
      </c>
      <c r="J56" s="339"/>
      <c r="K56" s="571"/>
      <c r="L56" s="588"/>
      <c r="M56" s="589"/>
      <c r="N56" s="589"/>
      <c r="O56" s="588"/>
      <c r="P56" s="589"/>
      <c r="Q56" s="589"/>
      <c r="R56" s="588"/>
      <c r="S56" s="588"/>
      <c r="T56" s="589"/>
    </row>
    <row r="57" spans="1:20" x14ac:dyDescent="0.2">
      <c r="A57" s="725"/>
      <c r="B57" s="725"/>
      <c r="C57" s="617"/>
      <c r="D57" s="729"/>
      <c r="E57" s="619"/>
      <c r="F57" s="619"/>
      <c r="G57" s="619"/>
      <c r="H57" s="335" t="s">
        <v>1076</v>
      </c>
      <c r="I57" s="334" t="s">
        <v>1021</v>
      </c>
      <c r="J57" s="338"/>
      <c r="K57" s="571"/>
      <c r="L57" s="588"/>
      <c r="M57" s="589"/>
      <c r="N57" s="589"/>
      <c r="O57" s="588"/>
      <c r="P57" s="589"/>
      <c r="Q57" s="589"/>
      <c r="R57" s="588"/>
      <c r="S57" s="588"/>
      <c r="T57" s="589"/>
    </row>
    <row r="58" spans="1:20" x14ac:dyDescent="0.2">
      <c r="A58" s="725"/>
      <c r="B58" s="725"/>
      <c r="C58" s="617"/>
      <c r="D58" s="719"/>
      <c r="E58" s="620"/>
      <c r="F58" s="620"/>
      <c r="G58" s="620"/>
      <c r="H58" s="340" t="s">
        <v>1114</v>
      </c>
      <c r="I58" s="334" t="s">
        <v>1021</v>
      </c>
      <c r="J58" s="338"/>
      <c r="K58" s="572"/>
      <c r="L58" s="500"/>
      <c r="M58" s="502"/>
      <c r="N58" s="502"/>
      <c r="O58" s="500"/>
      <c r="P58" s="502"/>
      <c r="Q58" s="502"/>
      <c r="R58" s="500"/>
      <c r="S58" s="500"/>
      <c r="T58" s="502"/>
    </row>
    <row r="59" spans="1:20" x14ac:dyDescent="0.2">
      <c r="A59" s="725">
        <v>2</v>
      </c>
      <c r="B59" s="734" t="s">
        <v>1144</v>
      </c>
      <c r="C59" s="630" t="s">
        <v>1145</v>
      </c>
      <c r="D59" s="720">
        <v>2</v>
      </c>
      <c r="E59" s="724">
        <v>1</v>
      </c>
      <c r="F59" s="724">
        <v>1</v>
      </c>
      <c r="G59" s="718"/>
      <c r="H59" s="337" t="s">
        <v>1120</v>
      </c>
      <c r="I59" s="334" t="s">
        <v>1021</v>
      </c>
      <c r="J59" s="338"/>
      <c r="K59" s="570" t="s">
        <v>1427</v>
      </c>
      <c r="L59" s="499"/>
      <c r="M59" s="584" t="s">
        <v>1356</v>
      </c>
      <c r="N59" s="584" t="s">
        <v>1356</v>
      </c>
      <c r="O59" s="584" t="s">
        <v>1356</v>
      </c>
      <c r="P59" s="584">
        <v>16</v>
      </c>
      <c r="Q59" s="584">
        <v>6</v>
      </c>
      <c r="R59" s="499"/>
      <c r="S59" s="584">
        <v>5</v>
      </c>
      <c r="T59" s="584">
        <v>4</v>
      </c>
    </row>
    <row r="60" spans="1:20" x14ac:dyDescent="0.2">
      <c r="A60" s="725"/>
      <c r="B60" s="734"/>
      <c r="C60" s="630"/>
      <c r="D60" s="720"/>
      <c r="E60" s="724"/>
      <c r="F60" s="724"/>
      <c r="G60" s="719"/>
      <c r="H60" s="333" t="s">
        <v>1146</v>
      </c>
      <c r="I60" s="334" t="s">
        <v>1021</v>
      </c>
      <c r="J60" s="339"/>
      <c r="K60" s="572"/>
      <c r="L60" s="500"/>
      <c r="M60" s="585"/>
      <c r="N60" s="585"/>
      <c r="O60" s="585"/>
      <c r="P60" s="585"/>
      <c r="Q60" s="585"/>
      <c r="R60" s="500"/>
      <c r="S60" s="585"/>
      <c r="T60" s="585"/>
    </row>
    <row r="61" spans="1:20" x14ac:dyDescent="0.2">
      <c r="A61" s="618">
        <v>3</v>
      </c>
      <c r="B61" s="679" t="s">
        <v>1147</v>
      </c>
      <c r="C61" s="608" t="s">
        <v>198</v>
      </c>
      <c r="D61" s="720">
        <v>2</v>
      </c>
      <c r="E61" s="724">
        <v>1</v>
      </c>
      <c r="F61" s="724">
        <v>1</v>
      </c>
      <c r="G61" s="718"/>
      <c r="H61" s="238" t="s">
        <v>1079</v>
      </c>
      <c r="I61" s="334" t="s">
        <v>1021</v>
      </c>
      <c r="J61" s="338"/>
      <c r="K61" s="570" t="s">
        <v>1427</v>
      </c>
      <c r="L61" s="499"/>
      <c r="M61" s="584" t="s">
        <v>1356</v>
      </c>
      <c r="N61" s="499"/>
      <c r="O61" s="499"/>
      <c r="P61" s="584">
        <v>7</v>
      </c>
      <c r="Q61" s="584">
        <v>2</v>
      </c>
      <c r="R61" s="499"/>
      <c r="S61" s="499"/>
      <c r="T61" s="499"/>
    </row>
    <row r="62" spans="1:20" x14ac:dyDescent="0.2">
      <c r="A62" s="620"/>
      <c r="B62" s="680"/>
      <c r="C62" s="609"/>
      <c r="D62" s="720"/>
      <c r="E62" s="724"/>
      <c r="F62" s="724"/>
      <c r="G62" s="719"/>
      <c r="H62" s="337" t="s">
        <v>1121</v>
      </c>
      <c r="I62" s="334" t="s">
        <v>1021</v>
      </c>
      <c r="J62" s="339"/>
      <c r="K62" s="572"/>
      <c r="L62" s="500"/>
      <c r="M62" s="585"/>
      <c r="N62" s="500"/>
      <c r="O62" s="500"/>
      <c r="P62" s="585"/>
      <c r="Q62" s="585"/>
      <c r="R62" s="500"/>
      <c r="S62" s="500"/>
      <c r="T62" s="500"/>
    </row>
    <row r="63" spans="1:20" x14ac:dyDescent="0.2">
      <c r="A63" s="618">
        <v>4</v>
      </c>
      <c r="B63" s="679" t="s">
        <v>1148</v>
      </c>
      <c r="C63" s="608" t="s">
        <v>300</v>
      </c>
      <c r="D63" s="720">
        <v>2</v>
      </c>
      <c r="E63" s="724">
        <v>1</v>
      </c>
      <c r="F63" s="724">
        <v>1</v>
      </c>
      <c r="G63" s="718"/>
      <c r="H63" s="335" t="s">
        <v>1149</v>
      </c>
      <c r="I63" s="334" t="s">
        <v>1021</v>
      </c>
      <c r="J63" s="339"/>
      <c r="K63" s="570" t="s">
        <v>1427</v>
      </c>
      <c r="L63" s="499"/>
      <c r="M63" s="584" t="s">
        <v>1356</v>
      </c>
      <c r="N63" s="499"/>
      <c r="O63" s="499"/>
      <c r="P63" s="499"/>
      <c r="Q63" s="584">
        <v>1</v>
      </c>
      <c r="R63" s="499"/>
      <c r="S63" s="499"/>
      <c r="T63" s="499"/>
    </row>
    <row r="64" spans="1:20" x14ac:dyDescent="0.2">
      <c r="A64" s="620"/>
      <c r="B64" s="680"/>
      <c r="C64" s="609"/>
      <c r="D64" s="720"/>
      <c r="E64" s="724"/>
      <c r="F64" s="724"/>
      <c r="G64" s="719"/>
      <c r="H64" s="335" t="s">
        <v>1150</v>
      </c>
      <c r="I64" s="334" t="s">
        <v>1021</v>
      </c>
      <c r="J64" s="338"/>
      <c r="K64" s="572"/>
      <c r="L64" s="500"/>
      <c r="M64" s="585"/>
      <c r="N64" s="500"/>
      <c r="O64" s="500"/>
      <c r="P64" s="500"/>
      <c r="Q64" s="585"/>
      <c r="R64" s="500"/>
      <c r="S64" s="500"/>
      <c r="T64" s="500"/>
    </row>
    <row r="65" spans="1:20" x14ac:dyDescent="0.2">
      <c r="A65" s="725">
        <v>5</v>
      </c>
      <c r="B65" s="734" t="s">
        <v>1151</v>
      </c>
      <c r="C65" s="630" t="s">
        <v>1152</v>
      </c>
      <c r="D65" s="720">
        <v>2</v>
      </c>
      <c r="E65" s="724">
        <v>1</v>
      </c>
      <c r="F65" s="724">
        <v>1</v>
      </c>
      <c r="G65" s="718"/>
      <c r="H65" s="333" t="s">
        <v>1115</v>
      </c>
      <c r="I65" s="334" t="s">
        <v>1021</v>
      </c>
      <c r="J65" s="338"/>
      <c r="K65" s="570" t="s">
        <v>1427</v>
      </c>
      <c r="L65" s="499"/>
      <c r="M65" s="584" t="s">
        <v>1356</v>
      </c>
      <c r="N65" s="499"/>
      <c r="O65" s="499"/>
      <c r="P65" s="584">
        <v>9</v>
      </c>
      <c r="Q65" s="499"/>
      <c r="R65" s="499"/>
      <c r="S65" s="584">
        <v>19</v>
      </c>
      <c r="T65" s="584">
        <v>2</v>
      </c>
    </row>
    <row r="66" spans="1:20" x14ac:dyDescent="0.2">
      <c r="A66" s="725"/>
      <c r="B66" s="734"/>
      <c r="C66" s="630"/>
      <c r="D66" s="720"/>
      <c r="E66" s="724"/>
      <c r="F66" s="724"/>
      <c r="G66" s="719"/>
      <c r="H66" s="335" t="s">
        <v>1153</v>
      </c>
      <c r="I66" s="334" t="s">
        <v>1021</v>
      </c>
      <c r="J66" s="338"/>
      <c r="K66" s="572"/>
      <c r="L66" s="500"/>
      <c r="M66" s="585"/>
      <c r="N66" s="500"/>
      <c r="O66" s="500"/>
      <c r="P66" s="585"/>
      <c r="Q66" s="500"/>
      <c r="R66" s="500"/>
      <c r="S66" s="585"/>
      <c r="T66" s="585"/>
    </row>
    <row r="67" spans="1:20" x14ac:dyDescent="0.2">
      <c r="A67" s="618">
        <v>6</v>
      </c>
      <c r="B67" s="618" t="s">
        <v>1154</v>
      </c>
      <c r="C67" s="744" t="s">
        <v>1155</v>
      </c>
      <c r="D67" s="720">
        <v>2</v>
      </c>
      <c r="E67" s="724">
        <v>1</v>
      </c>
      <c r="F67" s="724">
        <v>1</v>
      </c>
      <c r="G67" s="718"/>
      <c r="H67" s="335" t="s">
        <v>1119</v>
      </c>
      <c r="I67" s="334" t="s">
        <v>1021</v>
      </c>
      <c r="J67" s="338"/>
      <c r="K67" s="570" t="s">
        <v>1427</v>
      </c>
      <c r="L67" s="586"/>
      <c r="M67" s="586"/>
      <c r="N67" s="586"/>
      <c r="O67" s="586"/>
      <c r="P67" s="586"/>
      <c r="Q67" s="586"/>
      <c r="R67" s="586"/>
      <c r="S67" s="586"/>
      <c r="T67" s="586"/>
    </row>
    <row r="68" spans="1:20" x14ac:dyDescent="0.2">
      <c r="A68" s="620"/>
      <c r="B68" s="620"/>
      <c r="C68" s="745"/>
      <c r="D68" s="720"/>
      <c r="E68" s="724"/>
      <c r="F68" s="724"/>
      <c r="G68" s="719"/>
      <c r="H68" s="346" t="s">
        <v>1156</v>
      </c>
      <c r="I68" s="338"/>
      <c r="J68" s="339" t="s">
        <v>1021</v>
      </c>
      <c r="K68" s="572"/>
      <c r="L68" s="587"/>
      <c r="M68" s="587"/>
      <c r="N68" s="587"/>
      <c r="O68" s="587"/>
      <c r="P68" s="587"/>
      <c r="Q68" s="587"/>
      <c r="R68" s="587"/>
      <c r="S68" s="587"/>
      <c r="T68" s="587"/>
    </row>
    <row r="69" spans="1:20" x14ac:dyDescent="0.2">
      <c r="A69" s="725">
        <v>7</v>
      </c>
      <c r="B69" s="734" t="s">
        <v>1157</v>
      </c>
      <c r="C69" s="630" t="s">
        <v>1158</v>
      </c>
      <c r="D69" s="720">
        <v>2</v>
      </c>
      <c r="E69" s="724">
        <v>1</v>
      </c>
      <c r="F69" s="724">
        <v>1</v>
      </c>
      <c r="G69" s="718"/>
      <c r="H69" s="335" t="s">
        <v>1150</v>
      </c>
      <c r="I69" s="334" t="s">
        <v>1021</v>
      </c>
      <c r="J69" s="338"/>
      <c r="K69" s="570" t="s">
        <v>1427</v>
      </c>
      <c r="L69" s="499"/>
      <c r="M69" s="584" t="s">
        <v>1356</v>
      </c>
      <c r="N69" s="499"/>
      <c r="O69" s="499"/>
      <c r="P69" s="499"/>
      <c r="Q69" s="584">
        <v>2</v>
      </c>
      <c r="R69" s="499"/>
      <c r="S69" s="499"/>
      <c r="T69" s="499"/>
    </row>
    <row r="70" spans="1:20" x14ac:dyDescent="0.2">
      <c r="A70" s="725"/>
      <c r="B70" s="734"/>
      <c r="C70" s="630"/>
      <c r="D70" s="720"/>
      <c r="E70" s="724"/>
      <c r="F70" s="724"/>
      <c r="G70" s="719"/>
      <c r="H70" s="335" t="s">
        <v>1129</v>
      </c>
      <c r="I70" s="334" t="s">
        <v>1021</v>
      </c>
      <c r="J70" s="338"/>
      <c r="K70" s="572"/>
      <c r="L70" s="500"/>
      <c r="M70" s="585"/>
      <c r="N70" s="500"/>
      <c r="O70" s="500"/>
      <c r="P70" s="500"/>
      <c r="Q70" s="585"/>
      <c r="R70" s="500"/>
      <c r="S70" s="500"/>
      <c r="T70" s="500"/>
    </row>
    <row r="71" spans="1:20" x14ac:dyDescent="0.2">
      <c r="A71" s="725">
        <v>8</v>
      </c>
      <c r="B71" s="725" t="s">
        <v>1159</v>
      </c>
      <c r="C71" s="617" t="s">
        <v>173</v>
      </c>
      <c r="D71" s="720">
        <v>2</v>
      </c>
      <c r="E71" s="724">
        <v>1</v>
      </c>
      <c r="F71" s="724">
        <v>1</v>
      </c>
      <c r="G71" s="718"/>
      <c r="H71" s="335" t="s">
        <v>1150</v>
      </c>
      <c r="I71" s="334" t="s">
        <v>1021</v>
      </c>
      <c r="J71" s="338"/>
      <c r="K71" s="570" t="s">
        <v>1427</v>
      </c>
      <c r="L71" s="499"/>
      <c r="M71" s="499"/>
      <c r="N71" s="584" t="s">
        <v>1356</v>
      </c>
      <c r="O71" s="499"/>
      <c r="P71" s="584">
        <v>6</v>
      </c>
      <c r="Q71" s="584">
        <v>2</v>
      </c>
      <c r="R71" s="499"/>
      <c r="S71" s="499"/>
      <c r="T71" s="499"/>
    </row>
    <row r="72" spans="1:20" x14ac:dyDescent="0.2">
      <c r="A72" s="725"/>
      <c r="B72" s="725"/>
      <c r="C72" s="617"/>
      <c r="D72" s="720"/>
      <c r="E72" s="724"/>
      <c r="F72" s="724"/>
      <c r="G72" s="719"/>
      <c r="H72" s="333" t="s">
        <v>1098</v>
      </c>
      <c r="I72" s="334" t="s">
        <v>1021</v>
      </c>
      <c r="J72" s="334"/>
      <c r="K72" s="572"/>
      <c r="L72" s="500"/>
      <c r="M72" s="500"/>
      <c r="N72" s="585"/>
      <c r="O72" s="500"/>
      <c r="P72" s="585"/>
      <c r="Q72" s="585"/>
      <c r="R72" s="500"/>
      <c r="S72" s="500"/>
      <c r="T72" s="500"/>
    </row>
    <row r="73" spans="1:20" x14ac:dyDescent="0.2">
      <c r="A73" s="618">
        <v>9</v>
      </c>
      <c r="B73" s="725" t="s">
        <v>1160</v>
      </c>
      <c r="C73" s="617" t="s">
        <v>1161</v>
      </c>
      <c r="D73" s="720">
        <v>2</v>
      </c>
      <c r="E73" s="724">
        <v>1</v>
      </c>
      <c r="F73" s="724">
        <v>1</v>
      </c>
      <c r="G73" s="718"/>
      <c r="H73" s="337" t="s">
        <v>1102</v>
      </c>
      <c r="I73" s="334" t="s">
        <v>1021</v>
      </c>
      <c r="J73" s="338"/>
      <c r="K73" s="570" t="s">
        <v>1427</v>
      </c>
      <c r="L73" s="499"/>
      <c r="M73" s="584" t="s">
        <v>1356</v>
      </c>
      <c r="N73" s="584" t="s">
        <v>1356</v>
      </c>
      <c r="O73" s="584" t="s">
        <v>1356</v>
      </c>
      <c r="P73" s="584">
        <v>1</v>
      </c>
      <c r="Q73" s="584">
        <v>3</v>
      </c>
      <c r="R73" s="499"/>
      <c r="S73" s="499"/>
      <c r="T73" s="584">
        <v>1</v>
      </c>
    </row>
    <row r="74" spans="1:20" x14ac:dyDescent="0.2">
      <c r="A74" s="620"/>
      <c r="B74" s="725"/>
      <c r="C74" s="617"/>
      <c r="D74" s="720"/>
      <c r="E74" s="724"/>
      <c r="F74" s="724"/>
      <c r="G74" s="719"/>
      <c r="H74" s="341" t="s">
        <v>1116</v>
      </c>
      <c r="I74" s="334" t="s">
        <v>1021</v>
      </c>
      <c r="J74" s="342"/>
      <c r="K74" s="572"/>
      <c r="L74" s="500"/>
      <c r="M74" s="585"/>
      <c r="N74" s="585"/>
      <c r="O74" s="585"/>
      <c r="P74" s="585"/>
      <c r="Q74" s="585"/>
      <c r="R74" s="500"/>
      <c r="S74" s="500"/>
      <c r="T74" s="585"/>
    </row>
    <row r="75" spans="1:20" x14ac:dyDescent="0.2">
      <c r="A75" s="728" t="s">
        <v>306</v>
      </c>
      <c r="B75" s="728"/>
      <c r="C75" s="728"/>
      <c r="D75" s="330">
        <v>20</v>
      </c>
      <c r="E75" s="330">
        <f>SUM(E55:E73)</f>
        <v>10</v>
      </c>
      <c r="F75" s="330">
        <f t="shared" ref="F75:G75" si="0">SUM(F55:F73)</f>
        <v>10</v>
      </c>
      <c r="G75" s="330">
        <f t="shared" si="0"/>
        <v>0</v>
      </c>
      <c r="H75" s="343"/>
      <c r="I75" s="343"/>
      <c r="J75" s="343"/>
      <c r="K75" s="184"/>
      <c r="L75" s="161"/>
      <c r="M75" s="161"/>
      <c r="N75" s="161"/>
      <c r="O75" s="161"/>
      <c r="P75" s="161"/>
      <c r="Q75" s="161"/>
      <c r="R75" s="161"/>
      <c r="S75" s="161"/>
      <c r="T75" s="161"/>
    </row>
    <row r="76" spans="1:20" x14ac:dyDescent="0.2">
      <c r="A76" s="329"/>
      <c r="B76" s="326"/>
      <c r="C76" s="326"/>
      <c r="D76" s="326"/>
      <c r="E76" s="326"/>
      <c r="F76" s="326"/>
      <c r="G76" s="326"/>
      <c r="H76" s="326"/>
      <c r="I76" s="326"/>
      <c r="J76" s="326"/>
    </row>
    <row r="77" spans="1:20" x14ac:dyDescent="0.2">
      <c r="A77" s="726" t="s">
        <v>1162</v>
      </c>
      <c r="B77" s="727"/>
      <c r="C77" s="727"/>
      <c r="D77" s="727"/>
      <c r="E77" s="727"/>
      <c r="F77" s="727"/>
      <c r="G77" s="727"/>
      <c r="H77" s="727"/>
      <c r="I77" s="324"/>
      <c r="J77" s="324"/>
    </row>
    <row r="78" spans="1:20" x14ac:dyDescent="0.2">
      <c r="A78" s="728" t="s">
        <v>0</v>
      </c>
      <c r="B78" s="728" t="s">
        <v>106</v>
      </c>
      <c r="C78" s="728" t="s">
        <v>36</v>
      </c>
      <c r="D78" s="728" t="s">
        <v>1094</v>
      </c>
      <c r="E78" s="728"/>
      <c r="F78" s="728"/>
      <c r="G78" s="728"/>
      <c r="H78" s="728" t="s">
        <v>7</v>
      </c>
      <c r="I78" s="733" t="s">
        <v>1095</v>
      </c>
      <c r="J78" s="733"/>
      <c r="K78" s="479" t="s">
        <v>456</v>
      </c>
      <c r="L78" s="479" t="s">
        <v>457</v>
      </c>
      <c r="M78" s="479"/>
      <c r="N78" s="479"/>
      <c r="O78" s="479"/>
      <c r="P78" s="479"/>
      <c r="Q78" s="479"/>
      <c r="R78" s="479"/>
      <c r="S78" s="479"/>
      <c r="T78" s="479"/>
    </row>
    <row r="79" spans="1:20" ht="33" x14ac:dyDescent="0.2">
      <c r="A79" s="728"/>
      <c r="B79" s="728"/>
      <c r="C79" s="728"/>
      <c r="D79" s="330" t="s">
        <v>3</v>
      </c>
      <c r="E79" s="330" t="s">
        <v>4</v>
      </c>
      <c r="F79" s="330" t="s">
        <v>5</v>
      </c>
      <c r="G79" s="330" t="s">
        <v>66</v>
      </c>
      <c r="H79" s="728"/>
      <c r="I79" s="331" t="s">
        <v>174</v>
      </c>
      <c r="J79" s="332" t="s">
        <v>15</v>
      </c>
      <c r="K79" s="479"/>
      <c r="L79" s="409" t="s">
        <v>458</v>
      </c>
      <c r="M79" s="409" t="s">
        <v>459</v>
      </c>
      <c r="N79" s="407" t="s">
        <v>460</v>
      </c>
      <c r="O79" s="407" t="s">
        <v>461</v>
      </c>
      <c r="P79" s="407" t="s">
        <v>462</v>
      </c>
      <c r="Q79" s="407" t="s">
        <v>463</v>
      </c>
      <c r="R79" s="409" t="s">
        <v>464</v>
      </c>
      <c r="S79" s="409" t="s">
        <v>465</v>
      </c>
      <c r="T79" s="407" t="s">
        <v>466</v>
      </c>
    </row>
    <row r="80" spans="1:20" x14ac:dyDescent="0.2">
      <c r="A80" s="725">
        <v>1</v>
      </c>
      <c r="B80" s="734" t="s">
        <v>1163</v>
      </c>
      <c r="C80" s="630" t="s">
        <v>102</v>
      </c>
      <c r="D80" s="679">
        <v>4</v>
      </c>
      <c r="E80" s="725"/>
      <c r="F80" s="725"/>
      <c r="G80" s="725">
        <v>4</v>
      </c>
      <c r="H80" s="335" t="s">
        <v>1164</v>
      </c>
      <c r="I80" s="336"/>
      <c r="J80" s="336"/>
      <c r="K80" s="479" t="s">
        <v>467</v>
      </c>
      <c r="L80" s="470" t="s">
        <v>1421</v>
      </c>
      <c r="M80" s="471"/>
      <c r="N80" s="471"/>
      <c r="O80" s="471"/>
      <c r="P80" s="471"/>
      <c r="Q80" s="471"/>
      <c r="R80" s="471"/>
      <c r="S80" s="471"/>
      <c r="T80" s="472"/>
    </row>
    <row r="81" spans="1:20" x14ac:dyDescent="0.2">
      <c r="A81" s="725"/>
      <c r="B81" s="734"/>
      <c r="C81" s="630"/>
      <c r="D81" s="743"/>
      <c r="E81" s="725"/>
      <c r="F81" s="725"/>
      <c r="G81" s="725"/>
      <c r="H81" s="335" t="s">
        <v>1119</v>
      </c>
      <c r="I81" s="334" t="s">
        <v>1021</v>
      </c>
      <c r="J81" s="338"/>
      <c r="K81" s="479"/>
      <c r="L81" s="476"/>
      <c r="M81" s="477"/>
      <c r="N81" s="477"/>
      <c r="O81" s="477"/>
      <c r="P81" s="477"/>
      <c r="Q81" s="477"/>
      <c r="R81" s="477"/>
      <c r="S81" s="477"/>
      <c r="T81" s="478"/>
    </row>
    <row r="82" spans="1:20" x14ac:dyDescent="0.2">
      <c r="A82" s="725"/>
      <c r="B82" s="734"/>
      <c r="C82" s="630"/>
      <c r="D82" s="743"/>
      <c r="E82" s="725"/>
      <c r="F82" s="725"/>
      <c r="G82" s="725"/>
      <c r="H82" s="347" t="s">
        <v>1165</v>
      </c>
      <c r="I82" s="334" t="s">
        <v>1021</v>
      </c>
      <c r="J82" s="334"/>
      <c r="K82" s="479" t="s">
        <v>468</v>
      </c>
      <c r="L82" s="476"/>
      <c r="M82" s="477"/>
      <c r="N82" s="477"/>
      <c r="O82" s="477"/>
      <c r="P82" s="477"/>
      <c r="Q82" s="477"/>
      <c r="R82" s="477"/>
      <c r="S82" s="477"/>
      <c r="T82" s="478"/>
    </row>
    <row r="83" spans="1:20" x14ac:dyDescent="0.2">
      <c r="A83" s="725"/>
      <c r="B83" s="734"/>
      <c r="C83" s="630"/>
      <c r="D83" s="680"/>
      <c r="E83" s="725"/>
      <c r="F83" s="725"/>
      <c r="G83" s="725"/>
      <c r="H83" s="340" t="s">
        <v>1107</v>
      </c>
      <c r="I83" s="339" t="s">
        <v>1021</v>
      </c>
      <c r="J83" s="339"/>
      <c r="K83" s="479"/>
      <c r="L83" s="473"/>
      <c r="M83" s="474"/>
      <c r="N83" s="474"/>
      <c r="O83" s="474"/>
      <c r="P83" s="474"/>
      <c r="Q83" s="474"/>
      <c r="R83" s="474"/>
      <c r="S83" s="474"/>
      <c r="T83" s="475"/>
    </row>
    <row r="84" spans="1:20" x14ac:dyDescent="0.2">
      <c r="A84" s="725">
        <v>2</v>
      </c>
      <c r="B84" s="734" t="s">
        <v>1166</v>
      </c>
      <c r="C84" s="630" t="s">
        <v>1167</v>
      </c>
      <c r="D84" s="679">
        <v>3</v>
      </c>
      <c r="E84" s="725"/>
      <c r="F84" s="725"/>
      <c r="G84" s="725">
        <v>3</v>
      </c>
      <c r="H84" s="340" t="s">
        <v>1107</v>
      </c>
      <c r="I84" s="339" t="s">
        <v>1021</v>
      </c>
      <c r="J84" s="339"/>
      <c r="K84" s="235" t="s">
        <v>467</v>
      </c>
      <c r="L84" s="470" t="s">
        <v>1423</v>
      </c>
      <c r="M84" s="471"/>
      <c r="N84" s="471"/>
      <c r="O84" s="471"/>
      <c r="P84" s="471"/>
      <c r="Q84" s="471"/>
      <c r="R84" s="471"/>
      <c r="S84" s="471"/>
      <c r="T84" s="472"/>
    </row>
    <row r="85" spans="1:20" x14ac:dyDescent="0.2">
      <c r="A85" s="725"/>
      <c r="B85" s="734"/>
      <c r="C85" s="630"/>
      <c r="D85" s="743"/>
      <c r="E85" s="725"/>
      <c r="F85" s="725"/>
      <c r="G85" s="725"/>
      <c r="H85" s="335" t="s">
        <v>1056</v>
      </c>
      <c r="I85" s="339" t="s">
        <v>1021</v>
      </c>
      <c r="J85" s="339"/>
      <c r="K85" s="479" t="s">
        <v>468</v>
      </c>
      <c r="L85" s="476"/>
      <c r="M85" s="477"/>
      <c r="N85" s="477"/>
      <c r="O85" s="477"/>
      <c r="P85" s="477"/>
      <c r="Q85" s="477"/>
      <c r="R85" s="477"/>
      <c r="S85" s="477"/>
      <c r="T85" s="478"/>
    </row>
    <row r="86" spans="1:20" x14ac:dyDescent="0.2">
      <c r="A86" s="725"/>
      <c r="B86" s="734"/>
      <c r="C86" s="630"/>
      <c r="D86" s="680"/>
      <c r="E86" s="725"/>
      <c r="F86" s="725"/>
      <c r="G86" s="725"/>
      <c r="H86" s="238" t="s">
        <v>1079</v>
      </c>
      <c r="I86" s="334" t="s">
        <v>1021</v>
      </c>
      <c r="J86" s="338"/>
      <c r="K86" s="479"/>
      <c r="L86" s="473"/>
      <c r="M86" s="474"/>
      <c r="N86" s="474"/>
      <c r="O86" s="474"/>
      <c r="P86" s="474"/>
      <c r="Q86" s="474"/>
      <c r="R86" s="474"/>
      <c r="S86" s="474"/>
      <c r="T86" s="475"/>
    </row>
    <row r="87" spans="1:20" x14ac:dyDescent="0.2">
      <c r="A87" s="725">
        <v>3</v>
      </c>
      <c r="B87" s="734" t="s">
        <v>1168</v>
      </c>
      <c r="C87" s="630" t="s">
        <v>1181</v>
      </c>
      <c r="D87" s="720">
        <v>2</v>
      </c>
      <c r="E87" s="724">
        <v>1</v>
      </c>
      <c r="F87" s="724">
        <v>1</v>
      </c>
      <c r="G87" s="718"/>
      <c r="H87" s="337" t="s">
        <v>1102</v>
      </c>
      <c r="I87" s="334" t="s">
        <v>1021</v>
      </c>
      <c r="J87" s="338"/>
      <c r="K87" s="235" t="s">
        <v>467</v>
      </c>
      <c r="L87" s="416"/>
      <c r="M87" s="408" t="s">
        <v>1356</v>
      </c>
      <c r="N87" s="408" t="s">
        <v>1356</v>
      </c>
      <c r="O87" s="416"/>
      <c r="P87" s="408">
        <v>5</v>
      </c>
      <c r="Q87" s="416"/>
      <c r="R87" s="416"/>
      <c r="S87" s="408">
        <v>13</v>
      </c>
      <c r="T87" s="408">
        <v>4</v>
      </c>
    </row>
    <row r="88" spans="1:20" x14ac:dyDescent="0.2">
      <c r="A88" s="725"/>
      <c r="B88" s="734"/>
      <c r="C88" s="630"/>
      <c r="D88" s="720"/>
      <c r="E88" s="724"/>
      <c r="F88" s="724"/>
      <c r="G88" s="719"/>
      <c r="H88" s="333" t="s">
        <v>1115</v>
      </c>
      <c r="I88" s="334" t="s">
        <v>1021</v>
      </c>
      <c r="J88" s="338"/>
      <c r="K88" s="235" t="s">
        <v>468</v>
      </c>
      <c r="L88" s="416"/>
      <c r="M88" s="408" t="s">
        <v>1356</v>
      </c>
      <c r="N88" s="408" t="s">
        <v>1356</v>
      </c>
      <c r="O88" s="416"/>
      <c r="P88" s="408">
        <v>5</v>
      </c>
      <c r="Q88" s="416"/>
      <c r="R88" s="416"/>
      <c r="S88" s="408">
        <v>13</v>
      </c>
      <c r="T88" s="408">
        <v>4</v>
      </c>
    </row>
    <row r="89" spans="1:20" x14ac:dyDescent="0.2">
      <c r="A89" s="725">
        <v>4</v>
      </c>
      <c r="B89" s="734" t="s">
        <v>1169</v>
      </c>
      <c r="C89" s="627" t="s">
        <v>1170</v>
      </c>
      <c r="D89" s="720">
        <v>2</v>
      </c>
      <c r="E89" s="724">
        <v>1</v>
      </c>
      <c r="F89" s="724">
        <v>1</v>
      </c>
      <c r="G89" s="718"/>
      <c r="H89" s="347" t="s">
        <v>1165</v>
      </c>
      <c r="I89" s="334" t="s">
        <v>1021</v>
      </c>
      <c r="J89" s="334"/>
      <c r="K89" s="235" t="s">
        <v>467</v>
      </c>
      <c r="L89" s="416"/>
      <c r="M89" s="408" t="s">
        <v>1356</v>
      </c>
      <c r="N89" s="408" t="s">
        <v>1356</v>
      </c>
      <c r="O89" s="416"/>
      <c r="P89" s="408">
        <v>4</v>
      </c>
      <c r="Q89" s="416"/>
      <c r="R89" s="416"/>
      <c r="S89" s="408">
        <v>3</v>
      </c>
      <c r="T89" s="408">
        <v>2</v>
      </c>
    </row>
    <row r="90" spans="1:20" x14ac:dyDescent="0.2">
      <c r="A90" s="725"/>
      <c r="B90" s="734"/>
      <c r="C90" s="627"/>
      <c r="D90" s="720"/>
      <c r="E90" s="724"/>
      <c r="F90" s="724"/>
      <c r="G90" s="719"/>
      <c r="H90" s="340" t="s">
        <v>1171</v>
      </c>
      <c r="I90" s="334" t="s">
        <v>1021</v>
      </c>
      <c r="J90" s="348"/>
      <c r="K90" s="235" t="s">
        <v>468</v>
      </c>
      <c r="L90" s="416"/>
      <c r="M90" s="408" t="s">
        <v>1356</v>
      </c>
      <c r="N90" s="408" t="s">
        <v>1356</v>
      </c>
      <c r="O90" s="416"/>
      <c r="P90" s="408">
        <v>4</v>
      </c>
      <c r="Q90" s="416"/>
      <c r="R90" s="416"/>
      <c r="S90" s="408">
        <v>3</v>
      </c>
      <c r="T90" s="408">
        <v>2</v>
      </c>
    </row>
    <row r="91" spans="1:20" x14ac:dyDescent="0.2">
      <c r="A91" s="725">
        <v>5</v>
      </c>
      <c r="B91" s="734" t="s">
        <v>1169</v>
      </c>
      <c r="C91" s="627" t="s">
        <v>1172</v>
      </c>
      <c r="D91" s="721">
        <v>2</v>
      </c>
      <c r="E91" s="725">
        <v>1</v>
      </c>
      <c r="F91" s="725">
        <v>1</v>
      </c>
      <c r="G91" s="618"/>
      <c r="H91" s="335" t="s">
        <v>1119</v>
      </c>
      <c r="I91" s="334" t="s">
        <v>1021</v>
      </c>
      <c r="J91" s="338"/>
      <c r="K91" s="235" t="s">
        <v>467</v>
      </c>
      <c r="L91" s="415"/>
      <c r="M91" s="415"/>
      <c r="N91" s="415"/>
      <c r="O91" s="415"/>
      <c r="P91" s="415"/>
      <c r="Q91" s="415"/>
      <c r="R91" s="415"/>
      <c r="S91" s="415"/>
      <c r="T91" s="415"/>
    </row>
    <row r="92" spans="1:20" x14ac:dyDescent="0.2">
      <c r="A92" s="725"/>
      <c r="B92" s="734"/>
      <c r="C92" s="627"/>
      <c r="D92" s="722"/>
      <c r="E92" s="725"/>
      <c r="F92" s="725"/>
      <c r="G92" s="619"/>
      <c r="H92" s="337" t="s">
        <v>1124</v>
      </c>
      <c r="I92" s="334" t="s">
        <v>1021</v>
      </c>
      <c r="J92" s="338"/>
      <c r="K92" s="479" t="s">
        <v>468</v>
      </c>
      <c r="L92" s="501"/>
      <c r="M92" s="501"/>
      <c r="N92" s="501"/>
      <c r="O92" s="501"/>
      <c r="P92" s="501"/>
      <c r="Q92" s="501"/>
      <c r="R92" s="501"/>
      <c r="S92" s="501"/>
      <c r="T92" s="501"/>
    </row>
    <row r="93" spans="1:20" x14ac:dyDescent="0.2">
      <c r="A93" s="725"/>
      <c r="B93" s="734"/>
      <c r="C93" s="627"/>
      <c r="D93" s="723"/>
      <c r="E93" s="725"/>
      <c r="F93" s="725"/>
      <c r="G93" s="620"/>
      <c r="H93" s="349" t="s">
        <v>1173</v>
      </c>
      <c r="I93" s="350"/>
      <c r="J93" s="351" t="s">
        <v>1021</v>
      </c>
      <c r="K93" s="479"/>
      <c r="L93" s="502"/>
      <c r="M93" s="502"/>
      <c r="N93" s="502"/>
      <c r="O93" s="502"/>
      <c r="P93" s="502"/>
      <c r="Q93" s="502"/>
      <c r="R93" s="502"/>
      <c r="S93" s="502"/>
      <c r="T93" s="502"/>
    </row>
    <row r="94" spans="1:20" x14ac:dyDescent="0.2">
      <c r="A94" s="725">
        <v>6</v>
      </c>
      <c r="B94" s="734" t="s">
        <v>1169</v>
      </c>
      <c r="C94" s="627" t="s">
        <v>1174</v>
      </c>
      <c r="D94" s="720">
        <v>2</v>
      </c>
      <c r="E94" s="724">
        <v>1</v>
      </c>
      <c r="F94" s="724">
        <v>1</v>
      </c>
      <c r="G94" s="718"/>
      <c r="H94" s="345" t="s">
        <v>1132</v>
      </c>
      <c r="I94" s="339" t="s">
        <v>1021</v>
      </c>
      <c r="J94" s="339"/>
      <c r="K94" s="235" t="s">
        <v>467</v>
      </c>
      <c r="L94" s="416"/>
      <c r="M94" s="408" t="s">
        <v>1356</v>
      </c>
      <c r="N94" s="408" t="s">
        <v>1356</v>
      </c>
      <c r="O94" s="408" t="s">
        <v>1356</v>
      </c>
      <c r="P94" s="408">
        <v>7</v>
      </c>
      <c r="Q94" s="416"/>
      <c r="R94" s="416"/>
      <c r="S94" s="416"/>
      <c r="T94" s="416"/>
    </row>
    <row r="95" spans="1:20" x14ac:dyDescent="0.2">
      <c r="A95" s="725"/>
      <c r="B95" s="734"/>
      <c r="C95" s="627"/>
      <c r="D95" s="720"/>
      <c r="E95" s="724"/>
      <c r="F95" s="724"/>
      <c r="G95" s="719"/>
      <c r="H95" s="340" t="s">
        <v>1175</v>
      </c>
      <c r="I95" s="334"/>
      <c r="J95" s="339" t="s">
        <v>1021</v>
      </c>
      <c r="K95" s="235" t="s">
        <v>468</v>
      </c>
      <c r="L95" s="416"/>
      <c r="M95" s="408" t="s">
        <v>1356</v>
      </c>
      <c r="N95" s="408" t="s">
        <v>1356</v>
      </c>
      <c r="O95" s="408" t="s">
        <v>1356</v>
      </c>
      <c r="P95" s="408">
        <v>7</v>
      </c>
      <c r="Q95" s="416"/>
      <c r="R95" s="416"/>
      <c r="S95" s="416"/>
      <c r="T95" s="416"/>
    </row>
    <row r="96" spans="1:20" x14ac:dyDescent="0.2">
      <c r="A96" s="725">
        <v>7</v>
      </c>
      <c r="B96" s="734" t="s">
        <v>1169</v>
      </c>
      <c r="C96" s="627" t="s">
        <v>1176</v>
      </c>
      <c r="D96" s="720">
        <v>2</v>
      </c>
      <c r="E96" s="724">
        <v>1</v>
      </c>
      <c r="F96" s="724">
        <v>1</v>
      </c>
      <c r="G96" s="718"/>
      <c r="H96" s="335" t="s">
        <v>1138</v>
      </c>
      <c r="I96" s="334" t="s">
        <v>1021</v>
      </c>
      <c r="J96" s="336"/>
      <c r="K96" s="235" t="s">
        <v>467</v>
      </c>
      <c r="L96" s="415"/>
      <c r="M96" s="415"/>
      <c r="N96" s="415"/>
      <c r="O96" s="415"/>
      <c r="P96" s="415"/>
      <c r="Q96" s="415"/>
      <c r="R96" s="415"/>
      <c r="S96" s="415"/>
      <c r="T96" s="415"/>
    </row>
    <row r="97" spans="1:20" x14ac:dyDescent="0.2">
      <c r="A97" s="725"/>
      <c r="B97" s="734"/>
      <c r="C97" s="627"/>
      <c r="D97" s="720"/>
      <c r="E97" s="724"/>
      <c r="F97" s="724"/>
      <c r="G97" s="719"/>
      <c r="H97" s="352" t="s">
        <v>1177</v>
      </c>
      <c r="I97" s="352"/>
      <c r="J97" s="339" t="s">
        <v>1021</v>
      </c>
      <c r="K97" s="235" t="s">
        <v>468</v>
      </c>
      <c r="L97" s="408"/>
      <c r="M97" s="408"/>
      <c r="N97" s="408"/>
      <c r="O97" s="408"/>
      <c r="P97" s="408"/>
      <c r="Q97" s="408"/>
      <c r="R97" s="408"/>
      <c r="S97" s="408"/>
      <c r="T97" s="408"/>
    </row>
    <row r="98" spans="1:20" x14ac:dyDescent="0.2">
      <c r="A98" s="725">
        <v>8</v>
      </c>
      <c r="B98" s="734" t="s">
        <v>1169</v>
      </c>
      <c r="C98" s="627" t="s">
        <v>1178</v>
      </c>
      <c r="D98" s="720">
        <v>2</v>
      </c>
      <c r="E98" s="724">
        <v>1</v>
      </c>
      <c r="F98" s="724">
        <v>1</v>
      </c>
      <c r="G98" s="718"/>
      <c r="H98" s="347" t="s">
        <v>1179</v>
      </c>
      <c r="I98" s="334"/>
      <c r="J98" s="237" t="s">
        <v>1021</v>
      </c>
      <c r="K98" s="235" t="s">
        <v>467</v>
      </c>
      <c r="L98" s="415"/>
      <c r="M98" s="415"/>
      <c r="N98" s="415"/>
      <c r="O98" s="415"/>
      <c r="P98" s="415"/>
      <c r="Q98" s="415"/>
      <c r="R98" s="415"/>
      <c r="S98" s="415"/>
      <c r="T98" s="415"/>
    </row>
    <row r="99" spans="1:20" x14ac:dyDescent="0.2">
      <c r="A99" s="725"/>
      <c r="B99" s="734"/>
      <c r="C99" s="627"/>
      <c r="D99" s="720"/>
      <c r="E99" s="724"/>
      <c r="F99" s="724"/>
      <c r="G99" s="719"/>
      <c r="H99" s="347" t="s">
        <v>1180</v>
      </c>
      <c r="I99" s="334"/>
      <c r="J99" s="237" t="s">
        <v>1021</v>
      </c>
      <c r="K99" s="235" t="s">
        <v>468</v>
      </c>
      <c r="L99" s="408"/>
      <c r="M99" s="408"/>
      <c r="N99" s="408"/>
      <c r="O99" s="408"/>
      <c r="P99" s="408"/>
      <c r="Q99" s="408"/>
      <c r="R99" s="408"/>
      <c r="S99" s="408"/>
      <c r="T99" s="408"/>
    </row>
    <row r="100" spans="1:20" x14ac:dyDescent="0.2">
      <c r="A100" s="728" t="s">
        <v>306</v>
      </c>
      <c r="B100" s="728"/>
      <c r="C100" s="728"/>
      <c r="D100" s="330">
        <v>19</v>
      </c>
      <c r="E100" s="330">
        <f>SUM(E80:E99)</f>
        <v>6</v>
      </c>
      <c r="F100" s="330">
        <f>SUM(F80:F99)</f>
        <v>6</v>
      </c>
      <c r="G100" s="330">
        <f>SUM(G80:G99)</f>
        <v>7</v>
      </c>
      <c r="H100" s="343"/>
      <c r="I100" s="343"/>
      <c r="J100" s="343"/>
      <c r="K100" s="184"/>
      <c r="L100" s="161"/>
      <c r="M100" s="161"/>
      <c r="N100" s="161"/>
      <c r="O100" s="161"/>
      <c r="P100" s="161"/>
      <c r="Q100" s="161"/>
      <c r="R100" s="161"/>
      <c r="S100" s="161"/>
      <c r="T100" s="161"/>
    </row>
    <row r="103" spans="1:20" x14ac:dyDescent="0.2">
      <c r="A103" s="443" t="s">
        <v>1428</v>
      </c>
      <c r="B103" s="443"/>
      <c r="C103" s="443"/>
      <c r="D103" s="357"/>
      <c r="E103" s="353"/>
      <c r="F103" s="353"/>
      <c r="G103" s="353"/>
      <c r="H103" s="354"/>
      <c r="I103" s="354"/>
      <c r="J103" s="354"/>
    </row>
    <row r="104" spans="1:20" x14ac:dyDescent="0.2">
      <c r="A104" s="752" t="s">
        <v>1184</v>
      </c>
      <c r="B104" s="753" t="s">
        <v>1</v>
      </c>
      <c r="C104" s="753" t="s">
        <v>36</v>
      </c>
      <c r="D104" s="728" t="s">
        <v>1094</v>
      </c>
      <c r="E104" s="728"/>
      <c r="F104" s="728"/>
      <c r="G104" s="728"/>
      <c r="H104" s="754" t="s">
        <v>7</v>
      </c>
      <c r="I104" s="733" t="s">
        <v>1095</v>
      </c>
      <c r="J104" s="733"/>
      <c r="K104" s="479" t="s">
        <v>456</v>
      </c>
      <c r="L104" s="479" t="s">
        <v>457</v>
      </c>
      <c r="M104" s="479"/>
      <c r="N104" s="479"/>
      <c r="O104" s="479"/>
      <c r="P104" s="479"/>
      <c r="Q104" s="479"/>
      <c r="R104" s="479"/>
      <c r="S104" s="479"/>
      <c r="T104" s="479"/>
    </row>
    <row r="105" spans="1:20" ht="33" x14ac:dyDescent="0.2">
      <c r="A105" s="752"/>
      <c r="B105" s="753"/>
      <c r="C105" s="753"/>
      <c r="D105" s="410" t="s">
        <v>3</v>
      </c>
      <c r="E105" s="410" t="s">
        <v>4</v>
      </c>
      <c r="F105" s="410" t="s">
        <v>5</v>
      </c>
      <c r="G105" s="410" t="s">
        <v>66</v>
      </c>
      <c r="H105" s="754"/>
      <c r="I105" s="411" t="s">
        <v>174</v>
      </c>
      <c r="J105" s="332" t="s">
        <v>15</v>
      </c>
      <c r="K105" s="479"/>
      <c r="L105" s="409" t="s">
        <v>458</v>
      </c>
      <c r="M105" s="409" t="s">
        <v>459</v>
      </c>
      <c r="N105" s="407" t="s">
        <v>460</v>
      </c>
      <c r="O105" s="407" t="s">
        <v>461</v>
      </c>
      <c r="P105" s="407" t="s">
        <v>462</v>
      </c>
      <c r="Q105" s="407" t="s">
        <v>463</v>
      </c>
      <c r="R105" s="409" t="s">
        <v>464</v>
      </c>
      <c r="S105" s="409" t="s">
        <v>465</v>
      </c>
      <c r="T105" s="407" t="s">
        <v>466</v>
      </c>
    </row>
    <row r="106" spans="1:20" x14ac:dyDescent="0.2">
      <c r="A106" s="755">
        <v>1</v>
      </c>
      <c r="B106" s="755" t="s">
        <v>1185</v>
      </c>
      <c r="C106" s="757" t="s">
        <v>1186</v>
      </c>
      <c r="D106" s="759">
        <v>2</v>
      </c>
      <c r="E106" s="759">
        <v>1</v>
      </c>
      <c r="F106" s="759">
        <v>1</v>
      </c>
      <c r="G106" s="755"/>
      <c r="H106" s="337" t="s">
        <v>1102</v>
      </c>
      <c r="I106" s="334" t="s">
        <v>1021</v>
      </c>
      <c r="J106" s="338"/>
      <c r="K106" s="407" t="s">
        <v>467</v>
      </c>
      <c r="L106" s="416"/>
      <c r="M106" s="408" t="s">
        <v>1356</v>
      </c>
      <c r="N106" s="408" t="s">
        <v>1356</v>
      </c>
      <c r="O106" s="408" t="s">
        <v>1356</v>
      </c>
      <c r="P106" s="408">
        <v>9</v>
      </c>
      <c r="Q106" s="408">
        <v>3</v>
      </c>
      <c r="R106" s="416"/>
      <c r="S106" s="408">
        <v>4</v>
      </c>
      <c r="T106" s="416"/>
    </row>
    <row r="107" spans="1:20" x14ac:dyDescent="0.2">
      <c r="A107" s="756"/>
      <c r="B107" s="756"/>
      <c r="C107" s="758"/>
      <c r="D107" s="759"/>
      <c r="E107" s="759"/>
      <c r="F107" s="759"/>
      <c r="G107" s="756"/>
      <c r="H107" s="333" t="s">
        <v>1146</v>
      </c>
      <c r="I107" s="334" t="s">
        <v>1021</v>
      </c>
      <c r="J107" s="339"/>
      <c r="K107" s="407" t="s">
        <v>468</v>
      </c>
      <c r="L107" s="416"/>
      <c r="M107" s="408" t="s">
        <v>1356</v>
      </c>
      <c r="N107" s="408" t="s">
        <v>1356</v>
      </c>
      <c r="O107" s="408" t="s">
        <v>1356</v>
      </c>
      <c r="P107" s="408">
        <v>9</v>
      </c>
      <c r="Q107" s="408">
        <v>3</v>
      </c>
      <c r="R107" s="416"/>
      <c r="S107" s="408">
        <v>4</v>
      </c>
      <c r="T107" s="416"/>
    </row>
    <row r="108" spans="1:20" x14ac:dyDescent="0.2">
      <c r="A108" s="755">
        <v>2</v>
      </c>
      <c r="B108" s="755" t="s">
        <v>1187</v>
      </c>
      <c r="C108" s="757" t="s">
        <v>1188</v>
      </c>
      <c r="D108" s="762">
        <v>3</v>
      </c>
      <c r="E108" s="755"/>
      <c r="F108" s="755"/>
      <c r="G108" s="755">
        <v>3</v>
      </c>
      <c r="H108" s="340" t="s">
        <v>1107</v>
      </c>
      <c r="I108" s="339" t="s">
        <v>1021</v>
      </c>
      <c r="J108" s="339"/>
      <c r="K108" s="407" t="s">
        <v>467</v>
      </c>
      <c r="L108" s="470" t="s">
        <v>1423</v>
      </c>
      <c r="M108" s="471"/>
      <c r="N108" s="471"/>
      <c r="O108" s="471"/>
      <c r="P108" s="471"/>
      <c r="Q108" s="471"/>
      <c r="R108" s="471"/>
      <c r="S108" s="471"/>
      <c r="T108" s="472"/>
    </row>
    <row r="109" spans="1:20" x14ac:dyDescent="0.2">
      <c r="A109" s="760"/>
      <c r="B109" s="760"/>
      <c r="C109" s="761"/>
      <c r="D109" s="762"/>
      <c r="E109" s="760"/>
      <c r="F109" s="760"/>
      <c r="G109" s="760"/>
      <c r="H109" s="337" t="s">
        <v>1121</v>
      </c>
      <c r="I109" s="334" t="s">
        <v>1021</v>
      </c>
      <c r="J109" s="339"/>
      <c r="K109" s="570" t="s">
        <v>468</v>
      </c>
      <c r="L109" s="476"/>
      <c r="M109" s="477"/>
      <c r="N109" s="477"/>
      <c r="O109" s="477"/>
      <c r="P109" s="477"/>
      <c r="Q109" s="477"/>
      <c r="R109" s="477"/>
      <c r="S109" s="477"/>
      <c r="T109" s="478"/>
    </row>
    <row r="110" spans="1:20" x14ac:dyDescent="0.2">
      <c r="A110" s="756"/>
      <c r="B110" s="756"/>
      <c r="C110" s="758"/>
      <c r="D110" s="762"/>
      <c r="E110" s="756"/>
      <c r="F110" s="756"/>
      <c r="G110" s="756"/>
      <c r="H110" s="341" t="s">
        <v>1116</v>
      </c>
      <c r="I110" s="334" t="s">
        <v>1021</v>
      </c>
      <c r="J110" s="342"/>
      <c r="K110" s="572"/>
      <c r="L110" s="473"/>
      <c r="M110" s="474"/>
      <c r="N110" s="474"/>
      <c r="O110" s="474"/>
      <c r="P110" s="474"/>
      <c r="Q110" s="474"/>
      <c r="R110" s="474"/>
      <c r="S110" s="474"/>
      <c r="T110" s="475"/>
    </row>
    <row r="111" spans="1:20" x14ac:dyDescent="0.2">
      <c r="A111" s="759">
        <v>3</v>
      </c>
      <c r="B111" s="759" t="s">
        <v>1136</v>
      </c>
      <c r="C111" s="763" t="s">
        <v>1189</v>
      </c>
      <c r="D111" s="759">
        <v>2</v>
      </c>
      <c r="E111" s="759">
        <v>1</v>
      </c>
      <c r="F111" s="759">
        <v>1</v>
      </c>
      <c r="G111" s="755"/>
      <c r="H111" s="333" t="s">
        <v>1115</v>
      </c>
      <c r="I111" s="334" t="s">
        <v>1021</v>
      </c>
      <c r="J111" s="338"/>
      <c r="K111" s="407" t="s">
        <v>467</v>
      </c>
      <c r="L111" s="416"/>
      <c r="M111" s="408" t="s">
        <v>1356</v>
      </c>
      <c r="N111" s="408" t="s">
        <v>1356</v>
      </c>
      <c r="O111" s="416"/>
      <c r="P111" s="408">
        <v>8</v>
      </c>
      <c r="Q111" s="416"/>
      <c r="R111" s="416"/>
      <c r="S111" s="408">
        <v>20</v>
      </c>
      <c r="T111" s="408">
        <v>6</v>
      </c>
    </row>
    <row r="112" spans="1:20" x14ac:dyDescent="0.2">
      <c r="A112" s="759"/>
      <c r="B112" s="759"/>
      <c r="C112" s="763"/>
      <c r="D112" s="759"/>
      <c r="E112" s="759"/>
      <c r="F112" s="759"/>
      <c r="G112" s="756"/>
      <c r="H112" s="335" t="s">
        <v>1164</v>
      </c>
      <c r="I112" s="334" t="s">
        <v>1021</v>
      </c>
      <c r="J112" s="336"/>
      <c r="K112" s="407" t="s">
        <v>468</v>
      </c>
      <c r="L112" s="416"/>
      <c r="M112" s="408" t="s">
        <v>1356</v>
      </c>
      <c r="N112" s="408" t="s">
        <v>1356</v>
      </c>
      <c r="O112" s="416"/>
      <c r="P112" s="408">
        <v>8</v>
      </c>
      <c r="Q112" s="416"/>
      <c r="R112" s="416"/>
      <c r="S112" s="408">
        <v>20</v>
      </c>
      <c r="T112" s="408">
        <v>6</v>
      </c>
    </row>
    <row r="113" spans="1:20" x14ac:dyDescent="0.2">
      <c r="A113" s="755">
        <v>4</v>
      </c>
      <c r="B113" s="755" t="s">
        <v>1190</v>
      </c>
      <c r="C113" s="763" t="s">
        <v>1191</v>
      </c>
      <c r="D113" s="759">
        <v>2</v>
      </c>
      <c r="E113" s="759">
        <v>1</v>
      </c>
      <c r="F113" s="759">
        <v>1</v>
      </c>
      <c r="G113" s="755"/>
      <c r="H113" s="335" t="s">
        <v>1150</v>
      </c>
      <c r="I113" s="334" t="s">
        <v>1021</v>
      </c>
      <c r="J113" s="338"/>
      <c r="K113" s="407" t="s">
        <v>467</v>
      </c>
      <c r="L113" s="415"/>
      <c r="M113" s="415"/>
      <c r="N113" s="415"/>
      <c r="O113" s="415"/>
      <c r="P113" s="415"/>
      <c r="Q113" s="415"/>
      <c r="R113" s="415"/>
      <c r="S113" s="415"/>
      <c r="T113" s="415"/>
    </row>
    <row r="114" spans="1:20" x14ac:dyDescent="0.2">
      <c r="A114" s="756"/>
      <c r="B114" s="756"/>
      <c r="C114" s="763"/>
      <c r="D114" s="759"/>
      <c r="E114" s="759"/>
      <c r="F114" s="759"/>
      <c r="G114" s="756"/>
      <c r="H114" s="340" t="s">
        <v>1114</v>
      </c>
      <c r="I114" s="334" t="s">
        <v>1021</v>
      </c>
      <c r="J114" s="338"/>
      <c r="K114" s="407" t="s">
        <v>468</v>
      </c>
      <c r="L114" s="408"/>
      <c r="M114" s="408"/>
      <c r="N114" s="408"/>
      <c r="O114" s="408"/>
      <c r="P114" s="408"/>
      <c r="Q114" s="408"/>
      <c r="R114" s="408"/>
      <c r="S114" s="408"/>
      <c r="T114" s="408"/>
    </row>
    <row r="115" spans="1:20" x14ac:dyDescent="0.2">
      <c r="A115" s="755">
        <v>5</v>
      </c>
      <c r="B115" s="755" t="s">
        <v>1192</v>
      </c>
      <c r="C115" s="757" t="s">
        <v>1193</v>
      </c>
      <c r="D115" s="759">
        <v>2</v>
      </c>
      <c r="E115" s="759">
        <v>1</v>
      </c>
      <c r="F115" s="759">
        <v>1</v>
      </c>
      <c r="G115" s="755"/>
      <c r="H115" s="335" t="s">
        <v>1194</v>
      </c>
      <c r="I115" s="336" t="s">
        <v>1021</v>
      </c>
      <c r="J115" s="336"/>
      <c r="K115" s="407" t="s">
        <v>467</v>
      </c>
      <c r="L115" s="415"/>
      <c r="M115" s="415"/>
      <c r="N115" s="415"/>
      <c r="O115" s="415"/>
      <c r="P115" s="415"/>
      <c r="Q115" s="415"/>
      <c r="R115" s="415"/>
      <c r="S115" s="415"/>
      <c r="T115" s="415"/>
    </row>
    <row r="116" spans="1:20" x14ac:dyDescent="0.2">
      <c r="A116" s="756"/>
      <c r="B116" s="756"/>
      <c r="C116" s="758"/>
      <c r="D116" s="759"/>
      <c r="E116" s="759"/>
      <c r="F116" s="759"/>
      <c r="G116" s="756"/>
      <c r="H116" s="355" t="s">
        <v>1195</v>
      </c>
      <c r="I116" s="339"/>
      <c r="J116" s="334" t="s">
        <v>1021</v>
      </c>
      <c r="K116" s="407" t="s">
        <v>468</v>
      </c>
      <c r="L116" s="408"/>
      <c r="M116" s="408"/>
      <c r="N116" s="408"/>
      <c r="O116" s="408"/>
      <c r="P116" s="408"/>
      <c r="Q116" s="408"/>
      <c r="R116" s="408"/>
      <c r="S116" s="408"/>
      <c r="T116" s="408"/>
    </row>
    <row r="117" spans="1:20" x14ac:dyDescent="0.2">
      <c r="A117" s="755">
        <v>6</v>
      </c>
      <c r="B117" s="755" t="s">
        <v>1196</v>
      </c>
      <c r="C117" s="763" t="s">
        <v>1197</v>
      </c>
      <c r="D117" s="759">
        <v>2</v>
      </c>
      <c r="E117" s="759">
        <v>1</v>
      </c>
      <c r="F117" s="759">
        <v>1</v>
      </c>
      <c r="G117" s="755"/>
      <c r="H117" s="337" t="s">
        <v>1111</v>
      </c>
      <c r="I117" s="339" t="s">
        <v>1021</v>
      </c>
      <c r="J117" s="338"/>
      <c r="K117" s="407" t="s">
        <v>467</v>
      </c>
      <c r="L117" s="416"/>
      <c r="M117" s="408" t="s">
        <v>1356</v>
      </c>
      <c r="N117" s="416"/>
      <c r="O117" s="416"/>
      <c r="P117" s="416"/>
      <c r="Q117" s="416"/>
      <c r="R117" s="416"/>
      <c r="S117" s="416"/>
      <c r="T117" s="408">
        <v>1</v>
      </c>
    </row>
    <row r="118" spans="1:20" x14ac:dyDescent="0.2">
      <c r="A118" s="756"/>
      <c r="B118" s="756"/>
      <c r="C118" s="763"/>
      <c r="D118" s="759"/>
      <c r="E118" s="759"/>
      <c r="F118" s="759"/>
      <c r="G118" s="756"/>
      <c r="H118" s="344" t="s">
        <v>1128</v>
      </c>
      <c r="I118" s="339" t="s">
        <v>1021</v>
      </c>
      <c r="J118" s="339"/>
      <c r="K118" s="407" t="s">
        <v>468</v>
      </c>
      <c r="L118" s="416"/>
      <c r="M118" s="408" t="s">
        <v>1356</v>
      </c>
      <c r="N118" s="416"/>
      <c r="O118" s="416"/>
      <c r="P118" s="416"/>
      <c r="Q118" s="416"/>
      <c r="R118" s="416"/>
      <c r="S118" s="416"/>
      <c r="T118" s="408">
        <v>1</v>
      </c>
    </row>
    <row r="119" spans="1:20" x14ac:dyDescent="0.2">
      <c r="A119" s="755">
        <v>7</v>
      </c>
      <c r="B119" s="765" t="s">
        <v>1198</v>
      </c>
      <c r="C119" s="767" t="s">
        <v>1199</v>
      </c>
      <c r="D119" s="759">
        <v>2</v>
      </c>
      <c r="E119" s="759">
        <v>2</v>
      </c>
      <c r="F119" s="759"/>
      <c r="G119" s="755"/>
      <c r="H119" s="335" t="s">
        <v>1056</v>
      </c>
      <c r="I119" s="339" t="s">
        <v>1021</v>
      </c>
      <c r="J119" s="339"/>
      <c r="K119" s="407" t="s">
        <v>467</v>
      </c>
      <c r="L119" s="415"/>
      <c r="M119" s="415"/>
      <c r="N119" s="415"/>
      <c r="O119" s="415"/>
      <c r="P119" s="415"/>
      <c r="Q119" s="415"/>
      <c r="R119" s="415"/>
      <c r="S119" s="415"/>
      <c r="T119" s="415"/>
    </row>
    <row r="120" spans="1:20" x14ac:dyDescent="0.2">
      <c r="A120" s="756"/>
      <c r="B120" s="766"/>
      <c r="C120" s="768"/>
      <c r="D120" s="759"/>
      <c r="E120" s="759"/>
      <c r="F120" s="759"/>
      <c r="G120" s="756"/>
      <c r="H120" s="356" t="s">
        <v>1200</v>
      </c>
      <c r="I120" s="356"/>
      <c r="J120" s="334" t="s">
        <v>1021</v>
      </c>
      <c r="K120" s="407" t="s">
        <v>468</v>
      </c>
      <c r="L120" s="408"/>
      <c r="M120" s="408"/>
      <c r="N120" s="408"/>
      <c r="O120" s="408"/>
      <c r="P120" s="408"/>
      <c r="Q120" s="408"/>
      <c r="R120" s="408"/>
      <c r="S120" s="408"/>
      <c r="T120" s="408"/>
    </row>
    <row r="121" spans="1:20" x14ac:dyDescent="0.2">
      <c r="A121" s="755">
        <v>8</v>
      </c>
      <c r="B121" s="755" t="s">
        <v>1201</v>
      </c>
      <c r="C121" s="757" t="s">
        <v>1202</v>
      </c>
      <c r="D121" s="759">
        <v>2</v>
      </c>
      <c r="E121" s="759">
        <v>1</v>
      </c>
      <c r="F121" s="759">
        <v>1</v>
      </c>
      <c r="G121" s="755"/>
      <c r="H121" s="335" t="s">
        <v>1129</v>
      </c>
      <c r="I121" s="334" t="s">
        <v>1021</v>
      </c>
      <c r="J121" s="338"/>
      <c r="K121" s="407" t="s">
        <v>467</v>
      </c>
      <c r="L121" s="415"/>
      <c r="M121" s="415"/>
      <c r="N121" s="415"/>
      <c r="O121" s="415"/>
      <c r="P121" s="415"/>
      <c r="Q121" s="415"/>
      <c r="R121" s="415"/>
      <c r="S121" s="415"/>
      <c r="T121" s="415"/>
    </row>
    <row r="122" spans="1:20" x14ac:dyDescent="0.2">
      <c r="A122" s="756"/>
      <c r="B122" s="756"/>
      <c r="C122" s="758"/>
      <c r="D122" s="759"/>
      <c r="E122" s="759"/>
      <c r="F122" s="759"/>
      <c r="G122" s="756"/>
      <c r="H122" s="340" t="s">
        <v>1107</v>
      </c>
      <c r="I122" s="339" t="s">
        <v>1021</v>
      </c>
      <c r="J122" s="339"/>
      <c r="K122" s="407" t="s">
        <v>468</v>
      </c>
      <c r="L122" s="408"/>
      <c r="M122" s="408"/>
      <c r="N122" s="408"/>
      <c r="O122" s="408"/>
      <c r="P122" s="408"/>
      <c r="Q122" s="408"/>
      <c r="R122" s="408"/>
      <c r="S122" s="408"/>
      <c r="T122" s="408"/>
    </row>
    <row r="123" spans="1:20" x14ac:dyDescent="0.2">
      <c r="A123" s="764" t="s">
        <v>1203</v>
      </c>
      <c r="B123" s="764"/>
      <c r="C123" s="764"/>
      <c r="D123" s="413">
        <f>SUM(D106:D122)</f>
        <v>17</v>
      </c>
      <c r="E123" s="414">
        <f>SUM(E106:E122)</f>
        <v>8</v>
      </c>
      <c r="F123" s="414">
        <f>SUM(F106:F122)</f>
        <v>6</v>
      </c>
      <c r="G123" s="414">
        <f>SUM(G106:G122)</f>
        <v>3</v>
      </c>
      <c r="H123" s="412"/>
      <c r="I123" s="412"/>
      <c r="J123" s="412"/>
      <c r="K123" s="184"/>
      <c r="L123" s="161"/>
      <c r="M123" s="161"/>
      <c r="N123" s="161"/>
      <c r="O123" s="161"/>
      <c r="P123" s="161"/>
      <c r="Q123" s="161"/>
      <c r="R123" s="161"/>
      <c r="S123" s="161"/>
      <c r="T123" s="161"/>
    </row>
  </sheetData>
  <mergeCells count="555">
    <mergeCell ref="A121:A122"/>
    <mergeCell ref="B121:B122"/>
    <mergeCell ref="C121:C122"/>
    <mergeCell ref="D121:D122"/>
    <mergeCell ref="E121:E122"/>
    <mergeCell ref="F121:F122"/>
    <mergeCell ref="G121:G122"/>
    <mergeCell ref="A123:C123"/>
    <mergeCell ref="A117:A118"/>
    <mergeCell ref="B117:B118"/>
    <mergeCell ref="C117:C118"/>
    <mergeCell ref="D117:D118"/>
    <mergeCell ref="E117:E118"/>
    <mergeCell ref="F117:F118"/>
    <mergeCell ref="G117:G118"/>
    <mergeCell ref="A119:A120"/>
    <mergeCell ref="B119:B120"/>
    <mergeCell ref="C119:C120"/>
    <mergeCell ref="D119:D120"/>
    <mergeCell ref="E119:E120"/>
    <mergeCell ref="F119:F120"/>
    <mergeCell ref="G119:G120"/>
    <mergeCell ref="A113:A114"/>
    <mergeCell ref="B113:B114"/>
    <mergeCell ref="C113:C114"/>
    <mergeCell ref="D113:D114"/>
    <mergeCell ref="E113:E114"/>
    <mergeCell ref="F113:F114"/>
    <mergeCell ref="G113:G114"/>
    <mergeCell ref="A115:A116"/>
    <mergeCell ref="B115:B116"/>
    <mergeCell ref="C115:C116"/>
    <mergeCell ref="D115:D116"/>
    <mergeCell ref="E115:E116"/>
    <mergeCell ref="F115:F116"/>
    <mergeCell ref="G115:G116"/>
    <mergeCell ref="L108:T110"/>
    <mergeCell ref="K109:K110"/>
    <mergeCell ref="A111:A112"/>
    <mergeCell ref="B111:B112"/>
    <mergeCell ref="C111:C112"/>
    <mergeCell ref="D111:D112"/>
    <mergeCell ref="E111:E112"/>
    <mergeCell ref="F111:F112"/>
    <mergeCell ref="G111:G112"/>
    <mergeCell ref="A106:A107"/>
    <mergeCell ref="B106:B107"/>
    <mergeCell ref="C106:C107"/>
    <mergeCell ref="D106:D107"/>
    <mergeCell ref="E106:E107"/>
    <mergeCell ref="F106:F107"/>
    <mergeCell ref="G106:G107"/>
    <mergeCell ref="A108:A110"/>
    <mergeCell ref="B108:B110"/>
    <mergeCell ref="C108:C110"/>
    <mergeCell ref="D108:D110"/>
    <mergeCell ref="E108:E110"/>
    <mergeCell ref="F108:F110"/>
    <mergeCell ref="G108:G110"/>
    <mergeCell ref="T55:T58"/>
    <mergeCell ref="L84:T86"/>
    <mergeCell ref="L80:T83"/>
    <mergeCell ref="A104:A105"/>
    <mergeCell ref="B104:B105"/>
    <mergeCell ref="C104:C105"/>
    <mergeCell ref="D104:G104"/>
    <mergeCell ref="H104:H105"/>
    <mergeCell ref="I104:J104"/>
    <mergeCell ref="K104:K105"/>
    <mergeCell ref="L104:T104"/>
    <mergeCell ref="K55:K58"/>
    <mergeCell ref="L55:L58"/>
    <mergeCell ref="M55:M58"/>
    <mergeCell ref="N55:N58"/>
    <mergeCell ref="O55:O58"/>
    <mergeCell ref="P55:P58"/>
    <mergeCell ref="Q55:Q58"/>
    <mergeCell ref="R55:R58"/>
    <mergeCell ref="S55:S58"/>
    <mergeCell ref="T71:T72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  <mergeCell ref="K71:K72"/>
    <mergeCell ref="L71:L72"/>
    <mergeCell ref="M71:M72"/>
    <mergeCell ref="N71:N72"/>
    <mergeCell ref="O71:O72"/>
    <mergeCell ref="P71:P72"/>
    <mergeCell ref="Q71:Q72"/>
    <mergeCell ref="R71:R72"/>
    <mergeCell ref="S71:S72"/>
    <mergeCell ref="T67:T68"/>
    <mergeCell ref="K69:K70"/>
    <mergeCell ref="L69:L70"/>
    <mergeCell ref="M69:M70"/>
    <mergeCell ref="N69:N70"/>
    <mergeCell ref="O69:O70"/>
    <mergeCell ref="P69:P70"/>
    <mergeCell ref="Q69:Q70"/>
    <mergeCell ref="R69:R70"/>
    <mergeCell ref="S69:S70"/>
    <mergeCell ref="T69:T70"/>
    <mergeCell ref="K67:K68"/>
    <mergeCell ref="L67:L68"/>
    <mergeCell ref="M67:M68"/>
    <mergeCell ref="N67:N68"/>
    <mergeCell ref="O67:O68"/>
    <mergeCell ref="P67:P68"/>
    <mergeCell ref="Q67:Q68"/>
    <mergeCell ref="R67:R68"/>
    <mergeCell ref="S67:S68"/>
    <mergeCell ref="T63:T64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T59:T60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T46:T47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O40:O43"/>
    <mergeCell ref="P40:P43"/>
    <mergeCell ref="Q40:Q43"/>
    <mergeCell ref="R40:R43"/>
    <mergeCell ref="S40:S43"/>
    <mergeCell ref="T40:T43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T44:T45"/>
    <mergeCell ref="T32:T35"/>
    <mergeCell ref="K36:K39"/>
    <mergeCell ref="L36:L39"/>
    <mergeCell ref="M36:M39"/>
    <mergeCell ref="N36:N39"/>
    <mergeCell ref="O36:O39"/>
    <mergeCell ref="P36:P39"/>
    <mergeCell ref="Q36:Q39"/>
    <mergeCell ref="R36:R39"/>
    <mergeCell ref="S36:S39"/>
    <mergeCell ref="T36:T39"/>
    <mergeCell ref="K32:K35"/>
    <mergeCell ref="L32:L35"/>
    <mergeCell ref="M32:M35"/>
    <mergeCell ref="N32:N35"/>
    <mergeCell ref="O32:O35"/>
    <mergeCell ref="P32:P35"/>
    <mergeCell ref="Q32:Q35"/>
    <mergeCell ref="R32:R35"/>
    <mergeCell ref="S32:S35"/>
    <mergeCell ref="T12:T14"/>
    <mergeCell ref="K21:K24"/>
    <mergeCell ref="L21:L24"/>
    <mergeCell ref="M21:M24"/>
    <mergeCell ref="N21:N24"/>
    <mergeCell ref="O21:O24"/>
    <mergeCell ref="P21:P24"/>
    <mergeCell ref="Q21:Q24"/>
    <mergeCell ref="R21:R24"/>
    <mergeCell ref="S21:S24"/>
    <mergeCell ref="T21:T24"/>
    <mergeCell ref="K12:K14"/>
    <mergeCell ref="L12:L14"/>
    <mergeCell ref="M12:M14"/>
    <mergeCell ref="N12:N14"/>
    <mergeCell ref="O12:O14"/>
    <mergeCell ref="P12:P14"/>
    <mergeCell ref="Q12:Q14"/>
    <mergeCell ref="R12:R14"/>
    <mergeCell ref="S12:S14"/>
    <mergeCell ref="T18:T20"/>
    <mergeCell ref="K15:K17"/>
    <mergeCell ref="L15:L17"/>
    <mergeCell ref="M15:M17"/>
    <mergeCell ref="N15:N17"/>
    <mergeCell ref="O15:O17"/>
    <mergeCell ref="P15:P17"/>
    <mergeCell ref="Q15:Q17"/>
    <mergeCell ref="R15:R17"/>
    <mergeCell ref="S15:S17"/>
    <mergeCell ref="T15:T17"/>
    <mergeCell ref="K18:K20"/>
    <mergeCell ref="L18:L20"/>
    <mergeCell ref="M18:M20"/>
    <mergeCell ref="N18:N20"/>
    <mergeCell ref="O18:O20"/>
    <mergeCell ref="P18:P20"/>
    <mergeCell ref="Q18:Q20"/>
    <mergeCell ref="R18:R20"/>
    <mergeCell ref="S18:S20"/>
    <mergeCell ref="T25:T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8:T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B21:B24"/>
    <mergeCell ref="A5:H5"/>
    <mergeCell ref="A6:A7"/>
    <mergeCell ref="B6:B7"/>
    <mergeCell ref="C6:C7"/>
    <mergeCell ref="D6:G6"/>
    <mergeCell ref="H6:H7"/>
    <mergeCell ref="A12:A14"/>
    <mergeCell ref="B12:B14"/>
    <mergeCell ref="C12:C14"/>
    <mergeCell ref="D12:D14"/>
    <mergeCell ref="E12:E14"/>
    <mergeCell ref="F12:F14"/>
    <mergeCell ref="G18:G20"/>
    <mergeCell ref="A15:A17"/>
    <mergeCell ref="B15:B17"/>
    <mergeCell ref="C15:C17"/>
    <mergeCell ref="I6:J6"/>
    <mergeCell ref="A8:A9"/>
    <mergeCell ref="B8:B9"/>
    <mergeCell ref="C8:C9"/>
    <mergeCell ref="E8:E9"/>
    <mergeCell ref="A10:A11"/>
    <mergeCell ref="B10:B11"/>
    <mergeCell ref="C10:C11"/>
    <mergeCell ref="F10:F11"/>
    <mergeCell ref="G8:G9"/>
    <mergeCell ref="G10:G11"/>
    <mergeCell ref="G12:G14"/>
    <mergeCell ref="G15:G17"/>
    <mergeCell ref="A18:A20"/>
    <mergeCell ref="B18:B20"/>
    <mergeCell ref="C18:C20"/>
    <mergeCell ref="C21:C24"/>
    <mergeCell ref="A25:A26"/>
    <mergeCell ref="B25:B26"/>
    <mergeCell ref="C25:C26"/>
    <mergeCell ref="G59:G60"/>
    <mergeCell ref="A52:H52"/>
    <mergeCell ref="A53:A54"/>
    <mergeCell ref="B53:B54"/>
    <mergeCell ref="C53:C54"/>
    <mergeCell ref="D53:G53"/>
    <mergeCell ref="H53:H54"/>
    <mergeCell ref="A27:C27"/>
    <mergeCell ref="A29:C29"/>
    <mergeCell ref="A30:A31"/>
    <mergeCell ref="B30:B31"/>
    <mergeCell ref="C30:C31"/>
    <mergeCell ref="D30:G30"/>
    <mergeCell ref="D25:D26"/>
    <mergeCell ref="E25:E26"/>
    <mergeCell ref="F25:F26"/>
    <mergeCell ref="G36:G39"/>
    <mergeCell ref="G25:G26"/>
    <mergeCell ref="G21:G24"/>
    <mergeCell ref="A21:A24"/>
    <mergeCell ref="A73:A74"/>
    <mergeCell ref="A65:A66"/>
    <mergeCell ref="B65:B66"/>
    <mergeCell ref="C65:C66"/>
    <mergeCell ref="A69:A70"/>
    <mergeCell ref="B69:B70"/>
    <mergeCell ref="C69:C70"/>
    <mergeCell ref="A67:A68"/>
    <mergeCell ref="C67:C68"/>
    <mergeCell ref="B67:B68"/>
    <mergeCell ref="A84:A86"/>
    <mergeCell ref="B84:B86"/>
    <mergeCell ref="C84:C86"/>
    <mergeCell ref="E84:E86"/>
    <mergeCell ref="F84:F86"/>
    <mergeCell ref="G84:G86"/>
    <mergeCell ref="D84:D86"/>
    <mergeCell ref="I78:J78"/>
    <mergeCell ref="A80:A83"/>
    <mergeCell ref="B80:B83"/>
    <mergeCell ref="C80:C83"/>
    <mergeCell ref="E80:E83"/>
    <mergeCell ref="F80:F83"/>
    <mergeCell ref="G80:G83"/>
    <mergeCell ref="D80:D83"/>
    <mergeCell ref="A78:A79"/>
    <mergeCell ref="B78:B79"/>
    <mergeCell ref="C78:C79"/>
    <mergeCell ref="D78:G78"/>
    <mergeCell ref="H78:H79"/>
    <mergeCell ref="A94:A95"/>
    <mergeCell ref="B94:B95"/>
    <mergeCell ref="C94:C95"/>
    <mergeCell ref="E94:E95"/>
    <mergeCell ref="F94:F95"/>
    <mergeCell ref="A87:A88"/>
    <mergeCell ref="B87:B88"/>
    <mergeCell ref="C87:C88"/>
    <mergeCell ref="E87:E88"/>
    <mergeCell ref="F87:F88"/>
    <mergeCell ref="A89:A90"/>
    <mergeCell ref="B89:B90"/>
    <mergeCell ref="C89:C90"/>
    <mergeCell ref="E89:E90"/>
    <mergeCell ref="F89:F90"/>
    <mergeCell ref="D89:D90"/>
    <mergeCell ref="A100:C100"/>
    <mergeCell ref="A1:T1"/>
    <mergeCell ref="A2:T2"/>
    <mergeCell ref="A3:T3"/>
    <mergeCell ref="K6:K7"/>
    <mergeCell ref="L6:T6"/>
    <mergeCell ref="D8:D9"/>
    <mergeCell ref="F8:F9"/>
    <mergeCell ref="D10:D11"/>
    <mergeCell ref="E10:E11"/>
    <mergeCell ref="A96:A97"/>
    <mergeCell ref="B96:B97"/>
    <mergeCell ref="C96:C97"/>
    <mergeCell ref="E96:E97"/>
    <mergeCell ref="F96:F97"/>
    <mergeCell ref="A98:A99"/>
    <mergeCell ref="B98:B99"/>
    <mergeCell ref="C98:C99"/>
    <mergeCell ref="E98:E99"/>
    <mergeCell ref="F98:F99"/>
    <mergeCell ref="A91:A93"/>
    <mergeCell ref="B91:B93"/>
    <mergeCell ref="C91:C93"/>
    <mergeCell ref="E91:E93"/>
    <mergeCell ref="D15:D17"/>
    <mergeCell ref="E15:E17"/>
    <mergeCell ref="F15:F17"/>
    <mergeCell ref="D18:D20"/>
    <mergeCell ref="E18:E20"/>
    <mergeCell ref="F18:F20"/>
    <mergeCell ref="D21:D24"/>
    <mergeCell ref="E21:E24"/>
    <mergeCell ref="F21:F24"/>
    <mergeCell ref="K30:K31"/>
    <mergeCell ref="L30:T30"/>
    <mergeCell ref="A50:C50"/>
    <mergeCell ref="A32:A35"/>
    <mergeCell ref="C32:C35"/>
    <mergeCell ref="C36:C39"/>
    <mergeCell ref="B36:B39"/>
    <mergeCell ref="A36:A39"/>
    <mergeCell ref="A40:A43"/>
    <mergeCell ref="C40:C43"/>
    <mergeCell ref="H30:H31"/>
    <mergeCell ref="I30:J30"/>
    <mergeCell ref="B32:B35"/>
    <mergeCell ref="B48:B49"/>
    <mergeCell ref="C48:C49"/>
    <mergeCell ref="B40:B43"/>
    <mergeCell ref="C44:C45"/>
    <mergeCell ref="C46:C47"/>
    <mergeCell ref="B46:B47"/>
    <mergeCell ref="B44:B45"/>
    <mergeCell ref="A44:A45"/>
    <mergeCell ref="A46:A47"/>
    <mergeCell ref="A48:A49"/>
    <mergeCell ref="G32:G35"/>
    <mergeCell ref="C63:C64"/>
    <mergeCell ref="B63:B64"/>
    <mergeCell ref="A63:A64"/>
    <mergeCell ref="D59:D60"/>
    <mergeCell ref="E59:E60"/>
    <mergeCell ref="F59:F60"/>
    <mergeCell ref="D32:D35"/>
    <mergeCell ref="E32:E35"/>
    <mergeCell ref="F32:F35"/>
    <mergeCell ref="D36:D39"/>
    <mergeCell ref="E36:E39"/>
    <mergeCell ref="F36:F39"/>
    <mergeCell ref="E46:E47"/>
    <mergeCell ref="F46:F47"/>
    <mergeCell ref="E44:E45"/>
    <mergeCell ref="A61:A62"/>
    <mergeCell ref="B61:B62"/>
    <mergeCell ref="C61:C62"/>
    <mergeCell ref="A55:A58"/>
    <mergeCell ref="B55:B58"/>
    <mergeCell ref="C55:C58"/>
    <mergeCell ref="A59:A60"/>
    <mergeCell ref="B59:B60"/>
    <mergeCell ref="C59:C60"/>
    <mergeCell ref="L53:T53"/>
    <mergeCell ref="F44:F45"/>
    <mergeCell ref="G44:G45"/>
    <mergeCell ref="D55:D58"/>
    <mergeCell ref="E55:E58"/>
    <mergeCell ref="F55:F58"/>
    <mergeCell ref="G55:G58"/>
    <mergeCell ref="D40:D43"/>
    <mergeCell ref="E40:E43"/>
    <mergeCell ref="F40:F43"/>
    <mergeCell ref="G40:G43"/>
    <mergeCell ref="D44:D45"/>
    <mergeCell ref="D48:D49"/>
    <mergeCell ref="E48:E49"/>
    <mergeCell ref="F48:F49"/>
    <mergeCell ref="G48:G49"/>
    <mergeCell ref="D46:D47"/>
    <mergeCell ref="K53:K54"/>
    <mergeCell ref="G46:G47"/>
    <mergeCell ref="I53:J53"/>
    <mergeCell ref="K40:K43"/>
    <mergeCell ref="L40:L43"/>
    <mergeCell ref="M40:M43"/>
    <mergeCell ref="N40:N43"/>
    <mergeCell ref="D65:D66"/>
    <mergeCell ref="E65:E66"/>
    <mergeCell ref="F65:F66"/>
    <mergeCell ref="G65:G66"/>
    <mergeCell ref="D67:D68"/>
    <mergeCell ref="E67:E68"/>
    <mergeCell ref="F67:F68"/>
    <mergeCell ref="G67:G68"/>
    <mergeCell ref="D61:D62"/>
    <mergeCell ref="E61:E62"/>
    <mergeCell ref="F61:F62"/>
    <mergeCell ref="G61:G62"/>
    <mergeCell ref="D63:D64"/>
    <mergeCell ref="E63:E64"/>
    <mergeCell ref="F63:F64"/>
    <mergeCell ref="G63:G64"/>
    <mergeCell ref="D98:D99"/>
    <mergeCell ref="G98:G99"/>
    <mergeCell ref="D73:D74"/>
    <mergeCell ref="E73:E74"/>
    <mergeCell ref="F73:F74"/>
    <mergeCell ref="G73:G74"/>
    <mergeCell ref="K78:K79"/>
    <mergeCell ref="L78:T78"/>
    <mergeCell ref="D69:D70"/>
    <mergeCell ref="E69:E70"/>
    <mergeCell ref="F69:F70"/>
    <mergeCell ref="G69:G70"/>
    <mergeCell ref="D71:D72"/>
    <mergeCell ref="E71:E72"/>
    <mergeCell ref="F71:F72"/>
    <mergeCell ref="G71:G72"/>
    <mergeCell ref="F91:F93"/>
    <mergeCell ref="A77:H77"/>
    <mergeCell ref="A71:A72"/>
    <mergeCell ref="B71:B72"/>
    <mergeCell ref="C71:C72"/>
    <mergeCell ref="B73:B74"/>
    <mergeCell ref="C73:C74"/>
    <mergeCell ref="A75:C75"/>
    <mergeCell ref="G89:G90"/>
    <mergeCell ref="D87:D88"/>
    <mergeCell ref="G87:G88"/>
    <mergeCell ref="D91:D93"/>
    <mergeCell ref="G91:G93"/>
    <mergeCell ref="D94:D95"/>
    <mergeCell ref="G94:G95"/>
    <mergeCell ref="D96:D97"/>
    <mergeCell ref="G96:G97"/>
    <mergeCell ref="K82:K83"/>
    <mergeCell ref="K80:K81"/>
    <mergeCell ref="T92:T93"/>
    <mergeCell ref="K92:K93"/>
    <mergeCell ref="L92:L93"/>
    <mergeCell ref="M92:M93"/>
    <mergeCell ref="N92:N93"/>
    <mergeCell ref="O92:O93"/>
    <mergeCell ref="P92:P93"/>
    <mergeCell ref="K85:K86"/>
    <mergeCell ref="Q92:Q93"/>
    <mergeCell ref="R92:R93"/>
    <mergeCell ref="S92:S9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72"/>
  <sheetViews>
    <sheetView zoomScale="80" zoomScaleNormal="80" workbookViewId="0">
      <selection activeCell="I69" sqref="I69"/>
    </sheetView>
  </sheetViews>
  <sheetFormatPr defaultRowHeight="16.5" x14ac:dyDescent="0.2"/>
  <cols>
    <col min="1" max="1" width="4.875" style="127" customWidth="1"/>
    <col min="2" max="3" width="6.25" style="127" customWidth="1"/>
    <col min="4" max="4" width="18.125" style="128" customWidth="1"/>
    <col min="5" max="7" width="5" style="127" customWidth="1"/>
    <col min="8" max="8" width="5.75" style="127" customWidth="1"/>
    <col min="9" max="9" width="26" style="127" bestFit="1" customWidth="1"/>
    <col min="10" max="11" width="5" style="127" customWidth="1"/>
    <col min="12" max="12" width="6.125" style="159" bestFit="1" customWidth="1"/>
    <col min="13" max="14" width="13.375" style="159" customWidth="1"/>
    <col min="15" max="19" width="9" style="159"/>
    <col min="20" max="20" width="13.375" style="159" customWidth="1"/>
    <col min="21" max="21" width="9" style="159"/>
  </cols>
  <sheetData>
    <row r="1" spans="1:21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</row>
    <row r="2" spans="1:21" x14ac:dyDescent="0.2">
      <c r="A2" s="496" t="s">
        <v>1232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</row>
    <row r="3" spans="1:21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</row>
    <row r="5" spans="1:21" x14ac:dyDescent="0.2">
      <c r="A5" s="185" t="s">
        <v>212</v>
      </c>
    </row>
    <row r="6" spans="1:21" x14ac:dyDescent="0.2">
      <c r="A6" s="781" t="s">
        <v>63</v>
      </c>
      <c r="B6" s="781" t="s">
        <v>1206</v>
      </c>
      <c r="C6" s="781"/>
      <c r="D6" s="781" t="s">
        <v>65</v>
      </c>
      <c r="E6" s="781" t="s">
        <v>35</v>
      </c>
      <c r="F6" s="781"/>
      <c r="G6" s="781"/>
      <c r="H6" s="781"/>
      <c r="I6" s="779" t="s">
        <v>1230</v>
      </c>
      <c r="J6" s="780" t="s">
        <v>1231</v>
      </c>
      <c r="K6" s="780"/>
      <c r="L6" s="479" t="s">
        <v>456</v>
      </c>
      <c r="M6" s="479" t="s">
        <v>457</v>
      </c>
      <c r="N6" s="479"/>
      <c r="O6" s="479"/>
      <c r="P6" s="479"/>
      <c r="Q6" s="479"/>
      <c r="R6" s="479"/>
      <c r="S6" s="479"/>
      <c r="T6" s="479"/>
      <c r="U6" s="479"/>
    </row>
    <row r="7" spans="1:21" ht="33" x14ac:dyDescent="0.2">
      <c r="A7" s="781"/>
      <c r="B7" s="781"/>
      <c r="C7" s="781"/>
      <c r="D7" s="781"/>
      <c r="E7" s="388" t="s">
        <v>3</v>
      </c>
      <c r="F7" s="388" t="s">
        <v>4</v>
      </c>
      <c r="G7" s="388" t="s">
        <v>1207</v>
      </c>
      <c r="H7" s="388" t="s">
        <v>1208</v>
      </c>
      <c r="I7" s="779"/>
      <c r="J7" s="387" t="s">
        <v>174</v>
      </c>
      <c r="K7" s="387" t="s">
        <v>15</v>
      </c>
      <c r="L7" s="479"/>
      <c r="M7" s="368" t="s">
        <v>458</v>
      </c>
      <c r="N7" s="368" t="s">
        <v>459</v>
      </c>
      <c r="O7" s="360" t="s">
        <v>460</v>
      </c>
      <c r="P7" s="360" t="s">
        <v>461</v>
      </c>
      <c r="Q7" s="360" t="s">
        <v>462</v>
      </c>
      <c r="R7" s="360" t="s">
        <v>463</v>
      </c>
      <c r="S7" s="368" t="s">
        <v>464</v>
      </c>
      <c r="T7" s="368" t="s">
        <v>465</v>
      </c>
      <c r="U7" s="360" t="s">
        <v>466</v>
      </c>
    </row>
    <row r="8" spans="1:21" x14ac:dyDescent="0.2">
      <c r="A8" s="769">
        <v>1</v>
      </c>
      <c r="B8" s="771" t="s">
        <v>1209</v>
      </c>
      <c r="C8" s="773">
        <v>202</v>
      </c>
      <c r="D8" s="775" t="s">
        <v>1210</v>
      </c>
      <c r="E8" s="777">
        <v>3</v>
      </c>
      <c r="F8" s="303">
        <v>0.5</v>
      </c>
      <c r="G8" s="303">
        <v>0</v>
      </c>
      <c r="H8" s="303">
        <v>1</v>
      </c>
      <c r="I8" s="299" t="s">
        <v>1211</v>
      </c>
      <c r="J8" s="297" t="s">
        <v>1021</v>
      </c>
      <c r="K8" s="385"/>
      <c r="L8" s="287" t="s">
        <v>467</v>
      </c>
      <c r="M8" s="416"/>
      <c r="N8" s="366" t="s">
        <v>1356</v>
      </c>
      <c r="O8" s="366" t="s">
        <v>1356</v>
      </c>
      <c r="P8" s="366" t="s">
        <v>1356</v>
      </c>
      <c r="Q8" s="366">
        <v>11</v>
      </c>
      <c r="R8" s="366">
        <v>5</v>
      </c>
      <c r="S8" s="416"/>
      <c r="T8" s="416"/>
      <c r="U8" s="416"/>
    </row>
    <row r="9" spans="1:21" x14ac:dyDescent="0.2">
      <c r="A9" s="770"/>
      <c r="B9" s="772"/>
      <c r="C9" s="774"/>
      <c r="D9" s="776"/>
      <c r="E9" s="778"/>
      <c r="F9" s="303">
        <v>0.5</v>
      </c>
      <c r="G9" s="303">
        <v>0</v>
      </c>
      <c r="H9" s="303">
        <v>1</v>
      </c>
      <c r="I9" s="290" t="s">
        <v>1212</v>
      </c>
      <c r="J9" s="297" t="s">
        <v>1021</v>
      </c>
      <c r="K9" s="297"/>
      <c r="L9" s="287" t="s">
        <v>468</v>
      </c>
      <c r="M9" s="416"/>
      <c r="N9" s="366" t="s">
        <v>1356</v>
      </c>
      <c r="O9" s="366" t="s">
        <v>1356</v>
      </c>
      <c r="P9" s="366" t="s">
        <v>1356</v>
      </c>
      <c r="Q9" s="366">
        <v>11</v>
      </c>
      <c r="R9" s="366">
        <v>5</v>
      </c>
      <c r="S9" s="416"/>
      <c r="T9" s="416"/>
      <c r="U9" s="416"/>
    </row>
    <row r="10" spans="1:21" x14ac:dyDescent="0.2">
      <c r="A10" s="769">
        <v>2</v>
      </c>
      <c r="B10" s="771" t="s">
        <v>1209</v>
      </c>
      <c r="C10" s="773">
        <v>604</v>
      </c>
      <c r="D10" s="775" t="s">
        <v>1192</v>
      </c>
      <c r="E10" s="777">
        <v>2</v>
      </c>
      <c r="F10" s="303">
        <v>0.5</v>
      </c>
      <c r="G10" s="303">
        <v>0</v>
      </c>
      <c r="H10" s="303">
        <v>0.5</v>
      </c>
      <c r="I10" s="290" t="s">
        <v>1213</v>
      </c>
      <c r="J10" s="297" t="s">
        <v>1021</v>
      </c>
      <c r="K10" s="129"/>
      <c r="L10" s="287" t="s">
        <v>467</v>
      </c>
      <c r="M10" s="416"/>
      <c r="N10" s="416"/>
      <c r="O10" s="416"/>
      <c r="P10" s="366" t="s">
        <v>1356</v>
      </c>
      <c r="Q10" s="416"/>
      <c r="R10" s="366">
        <v>3</v>
      </c>
      <c r="S10" s="416"/>
      <c r="T10" s="416"/>
      <c r="U10" s="416"/>
    </row>
    <row r="11" spans="1:21" x14ac:dyDescent="0.2">
      <c r="A11" s="770"/>
      <c r="B11" s="772"/>
      <c r="C11" s="774"/>
      <c r="D11" s="776"/>
      <c r="E11" s="782"/>
      <c r="F11" s="303">
        <v>0.5</v>
      </c>
      <c r="G11" s="303">
        <v>0</v>
      </c>
      <c r="H11" s="303">
        <v>0.5</v>
      </c>
      <c r="I11" s="290" t="s">
        <v>1214</v>
      </c>
      <c r="J11" s="297" t="s">
        <v>1021</v>
      </c>
      <c r="K11" s="129"/>
      <c r="L11" s="287" t="s">
        <v>468</v>
      </c>
      <c r="M11" s="416"/>
      <c r="N11" s="416"/>
      <c r="O11" s="416"/>
      <c r="P11" s="366" t="s">
        <v>1356</v>
      </c>
      <c r="Q11" s="416"/>
      <c r="R11" s="366">
        <v>3</v>
      </c>
      <c r="S11" s="416"/>
      <c r="T11" s="416"/>
      <c r="U11" s="416"/>
    </row>
    <row r="12" spans="1:21" x14ac:dyDescent="0.2">
      <c r="A12" s="769">
        <v>3</v>
      </c>
      <c r="B12" s="771" t="s">
        <v>1209</v>
      </c>
      <c r="C12" s="773">
        <v>204</v>
      </c>
      <c r="D12" s="775" t="s">
        <v>1215</v>
      </c>
      <c r="E12" s="777">
        <v>2</v>
      </c>
      <c r="F12" s="303">
        <v>0</v>
      </c>
      <c r="G12" s="303">
        <v>0</v>
      </c>
      <c r="H12" s="303">
        <v>1</v>
      </c>
      <c r="I12" s="290" t="s">
        <v>1216</v>
      </c>
      <c r="J12" s="297" t="s">
        <v>1021</v>
      </c>
      <c r="K12" s="129"/>
      <c r="L12" s="287" t="s">
        <v>467</v>
      </c>
      <c r="M12" s="416"/>
      <c r="N12" s="366" t="s">
        <v>1356</v>
      </c>
      <c r="O12" s="366" t="s">
        <v>1356</v>
      </c>
      <c r="P12" s="366" t="s">
        <v>1356</v>
      </c>
      <c r="Q12" s="366">
        <v>9</v>
      </c>
      <c r="R12" s="366">
        <v>3</v>
      </c>
      <c r="S12" s="416"/>
      <c r="T12" s="366">
        <v>1</v>
      </c>
      <c r="U12" s="366">
        <v>1</v>
      </c>
    </row>
    <row r="13" spans="1:21" x14ac:dyDescent="0.2">
      <c r="A13" s="783"/>
      <c r="B13" s="784"/>
      <c r="C13" s="785"/>
      <c r="D13" s="786"/>
      <c r="E13" s="778"/>
      <c r="F13" s="303">
        <v>0.5</v>
      </c>
      <c r="G13" s="377">
        <v>0</v>
      </c>
      <c r="H13" s="377">
        <v>0</v>
      </c>
      <c r="I13" s="290" t="s">
        <v>1217</v>
      </c>
      <c r="J13" s="297" t="s">
        <v>1021</v>
      </c>
      <c r="K13" s="129"/>
      <c r="L13" s="479" t="s">
        <v>468</v>
      </c>
      <c r="M13" s="499"/>
      <c r="N13" s="501" t="s">
        <v>1356</v>
      </c>
      <c r="O13" s="501" t="s">
        <v>1356</v>
      </c>
      <c r="P13" s="501" t="s">
        <v>1356</v>
      </c>
      <c r="Q13" s="501">
        <v>9</v>
      </c>
      <c r="R13" s="501">
        <v>3</v>
      </c>
      <c r="S13" s="499"/>
      <c r="T13" s="501">
        <v>1</v>
      </c>
      <c r="U13" s="501">
        <v>1</v>
      </c>
    </row>
    <row r="14" spans="1:21" x14ac:dyDescent="0.2">
      <c r="A14" s="770"/>
      <c r="B14" s="772"/>
      <c r="C14" s="774"/>
      <c r="D14" s="776"/>
      <c r="E14" s="782"/>
      <c r="F14" s="303">
        <v>0.5</v>
      </c>
      <c r="G14" s="377">
        <v>0</v>
      </c>
      <c r="H14" s="377">
        <v>0</v>
      </c>
      <c r="I14" s="290" t="s">
        <v>1218</v>
      </c>
      <c r="J14" s="297" t="s">
        <v>1021</v>
      </c>
      <c r="K14" s="297"/>
      <c r="L14" s="479"/>
      <c r="M14" s="500"/>
      <c r="N14" s="502"/>
      <c r="O14" s="502"/>
      <c r="P14" s="502"/>
      <c r="Q14" s="502"/>
      <c r="R14" s="502"/>
      <c r="S14" s="500"/>
      <c r="T14" s="502"/>
      <c r="U14" s="502"/>
    </row>
    <row r="15" spans="1:21" x14ac:dyDescent="0.2">
      <c r="A15" s="769">
        <v>4</v>
      </c>
      <c r="B15" s="771" t="s">
        <v>1209</v>
      </c>
      <c r="C15" s="773">
        <v>206</v>
      </c>
      <c r="D15" s="775" t="s">
        <v>1219</v>
      </c>
      <c r="E15" s="777">
        <v>2</v>
      </c>
      <c r="F15" s="303">
        <v>0.5</v>
      </c>
      <c r="G15" s="303">
        <v>0</v>
      </c>
      <c r="H15" s="303">
        <v>0</v>
      </c>
      <c r="I15" s="290" t="s">
        <v>1220</v>
      </c>
      <c r="J15" s="297" t="s">
        <v>1021</v>
      </c>
      <c r="K15" s="297"/>
      <c r="L15" s="287" t="s">
        <v>467</v>
      </c>
      <c r="M15" s="416"/>
      <c r="N15" s="416"/>
      <c r="O15" s="416"/>
      <c r="P15" s="366" t="s">
        <v>1356</v>
      </c>
      <c r="Q15" s="366">
        <v>4</v>
      </c>
      <c r="R15" s="416"/>
      <c r="S15" s="416"/>
      <c r="T15" s="416"/>
      <c r="U15" s="416"/>
    </row>
    <row r="16" spans="1:21" x14ac:dyDescent="0.2">
      <c r="A16" s="783"/>
      <c r="B16" s="784"/>
      <c r="C16" s="785"/>
      <c r="D16" s="786"/>
      <c r="E16" s="778"/>
      <c r="F16" s="303">
        <v>0.5</v>
      </c>
      <c r="G16" s="303">
        <v>0</v>
      </c>
      <c r="H16" s="303">
        <v>0</v>
      </c>
      <c r="I16" s="290" t="s">
        <v>1217</v>
      </c>
      <c r="J16" s="297" t="s">
        <v>1021</v>
      </c>
      <c r="K16" s="297"/>
      <c r="L16" s="479" t="s">
        <v>468</v>
      </c>
      <c r="M16" s="499"/>
      <c r="N16" s="499"/>
      <c r="O16" s="499"/>
      <c r="P16" s="501" t="s">
        <v>1356</v>
      </c>
      <c r="Q16" s="501">
        <v>4</v>
      </c>
      <c r="R16" s="499"/>
      <c r="S16" s="499"/>
      <c r="T16" s="499"/>
      <c r="U16" s="499"/>
    </row>
    <row r="17" spans="1:21" x14ac:dyDescent="0.2">
      <c r="A17" s="770"/>
      <c r="B17" s="772"/>
      <c r="C17" s="774"/>
      <c r="D17" s="776"/>
      <c r="E17" s="782"/>
      <c r="F17" s="303">
        <v>1</v>
      </c>
      <c r="G17" s="303">
        <v>0</v>
      </c>
      <c r="H17" s="303">
        <v>0</v>
      </c>
      <c r="I17" s="290" t="s">
        <v>1221</v>
      </c>
      <c r="J17" s="297" t="s">
        <v>1021</v>
      </c>
      <c r="K17" s="297"/>
      <c r="L17" s="479"/>
      <c r="M17" s="500"/>
      <c r="N17" s="500"/>
      <c r="O17" s="500"/>
      <c r="P17" s="502"/>
      <c r="Q17" s="502"/>
      <c r="R17" s="500"/>
      <c r="S17" s="500"/>
      <c r="T17" s="500"/>
      <c r="U17" s="500"/>
    </row>
    <row r="18" spans="1:21" x14ac:dyDescent="0.2">
      <c r="A18" s="378">
        <v>5</v>
      </c>
      <c r="B18" s="379" t="s">
        <v>1209</v>
      </c>
      <c r="C18" s="380">
        <v>201</v>
      </c>
      <c r="D18" s="389" t="s">
        <v>1222</v>
      </c>
      <c r="E18" s="303">
        <v>2</v>
      </c>
      <c r="F18" s="303">
        <v>2</v>
      </c>
      <c r="G18" s="303">
        <v>0</v>
      </c>
      <c r="H18" s="303">
        <v>0</v>
      </c>
      <c r="I18" s="290" t="s">
        <v>1223</v>
      </c>
      <c r="J18" s="297" t="s">
        <v>1021</v>
      </c>
      <c r="K18" s="297"/>
      <c r="L18" s="287" t="s">
        <v>467</v>
      </c>
      <c r="M18" s="416"/>
      <c r="N18" s="416"/>
      <c r="O18" s="416"/>
      <c r="P18" s="366" t="s">
        <v>1356</v>
      </c>
      <c r="Q18" s="366">
        <v>15</v>
      </c>
      <c r="R18" s="366">
        <v>3</v>
      </c>
      <c r="S18" s="416"/>
      <c r="T18" s="416"/>
      <c r="U18" s="366">
        <v>1</v>
      </c>
    </row>
    <row r="19" spans="1:21" s="4" customFormat="1" x14ac:dyDescent="0.2">
      <c r="A19" s="378"/>
      <c r="B19" s="379"/>
      <c r="C19" s="380"/>
      <c r="D19" s="389"/>
      <c r="E19" s="303"/>
      <c r="F19" s="303"/>
      <c r="G19" s="303"/>
      <c r="H19" s="303"/>
      <c r="I19" s="290"/>
      <c r="J19" s="297"/>
      <c r="K19" s="297"/>
      <c r="L19" s="287" t="s">
        <v>468</v>
      </c>
      <c r="M19" s="416"/>
      <c r="N19" s="416"/>
      <c r="O19" s="416"/>
      <c r="P19" s="366" t="s">
        <v>1356</v>
      </c>
      <c r="Q19" s="366">
        <v>15</v>
      </c>
      <c r="R19" s="366">
        <v>3</v>
      </c>
      <c r="S19" s="416"/>
      <c r="T19" s="416"/>
      <c r="U19" s="366">
        <v>1</v>
      </c>
    </row>
    <row r="20" spans="1:21" x14ac:dyDescent="0.2">
      <c r="A20" s="769">
        <v>6</v>
      </c>
      <c r="B20" s="771" t="s">
        <v>1209</v>
      </c>
      <c r="C20" s="787">
        <v>605</v>
      </c>
      <c r="D20" s="509" t="s">
        <v>1224</v>
      </c>
      <c r="E20" s="501">
        <v>2</v>
      </c>
      <c r="F20" s="303">
        <v>0.5</v>
      </c>
      <c r="G20" s="303">
        <v>0</v>
      </c>
      <c r="H20" s="297">
        <v>1</v>
      </c>
      <c r="I20" s="290" t="s">
        <v>1216</v>
      </c>
      <c r="J20" s="297" t="s">
        <v>1021</v>
      </c>
      <c r="K20" s="297"/>
      <c r="L20" s="287" t="s">
        <v>467</v>
      </c>
      <c r="M20" s="416"/>
      <c r="N20" s="366" t="s">
        <v>1356</v>
      </c>
      <c r="O20" s="366" t="s">
        <v>1356</v>
      </c>
      <c r="P20" s="366" t="s">
        <v>1356</v>
      </c>
      <c r="Q20" s="366">
        <v>10</v>
      </c>
      <c r="R20" s="366">
        <v>5</v>
      </c>
      <c r="S20" s="416"/>
      <c r="T20" s="416"/>
      <c r="U20" s="416"/>
    </row>
    <row r="21" spans="1:21" x14ac:dyDescent="0.2">
      <c r="A21" s="770"/>
      <c r="B21" s="772"/>
      <c r="C21" s="788"/>
      <c r="D21" s="510"/>
      <c r="E21" s="502"/>
      <c r="F21" s="303">
        <v>0.5</v>
      </c>
      <c r="G21" s="303">
        <v>0</v>
      </c>
      <c r="H21" s="297">
        <v>0</v>
      </c>
      <c r="I21" s="296" t="s">
        <v>1225</v>
      </c>
      <c r="J21" s="297" t="s">
        <v>1021</v>
      </c>
      <c r="K21" s="295"/>
      <c r="L21" s="287" t="s">
        <v>468</v>
      </c>
      <c r="M21" s="416"/>
      <c r="N21" s="366" t="s">
        <v>1356</v>
      </c>
      <c r="O21" s="366" t="s">
        <v>1356</v>
      </c>
      <c r="P21" s="366" t="s">
        <v>1356</v>
      </c>
      <c r="Q21" s="366">
        <v>10</v>
      </c>
      <c r="R21" s="366">
        <v>5</v>
      </c>
      <c r="S21" s="416"/>
      <c r="T21" s="416"/>
      <c r="U21" s="416"/>
    </row>
    <row r="22" spans="1:21" x14ac:dyDescent="0.2">
      <c r="A22" s="769">
        <v>7</v>
      </c>
      <c r="B22" s="771" t="s">
        <v>1209</v>
      </c>
      <c r="C22" s="773">
        <v>305</v>
      </c>
      <c r="D22" s="775" t="s">
        <v>1226</v>
      </c>
      <c r="E22" s="777">
        <v>3</v>
      </c>
      <c r="F22" s="303">
        <v>0</v>
      </c>
      <c r="G22" s="303">
        <v>0</v>
      </c>
      <c r="H22" s="303">
        <v>1</v>
      </c>
      <c r="I22" s="296" t="s">
        <v>1227</v>
      </c>
      <c r="J22" s="297" t="s">
        <v>1021</v>
      </c>
      <c r="K22" s="297"/>
      <c r="L22" s="479" t="s">
        <v>467</v>
      </c>
      <c r="M22" s="499"/>
      <c r="N22" s="499"/>
      <c r="O22" s="499"/>
      <c r="P22" s="501" t="s">
        <v>1356</v>
      </c>
      <c r="Q22" s="501">
        <v>8</v>
      </c>
      <c r="R22" s="501">
        <v>3</v>
      </c>
      <c r="S22" s="499"/>
      <c r="T22" s="499"/>
      <c r="U22" s="499"/>
    </row>
    <row r="23" spans="1:21" x14ac:dyDescent="0.2">
      <c r="A23" s="783"/>
      <c r="B23" s="784"/>
      <c r="C23" s="785"/>
      <c r="D23" s="786"/>
      <c r="E23" s="778"/>
      <c r="F23" s="303">
        <v>0</v>
      </c>
      <c r="G23" s="303">
        <v>0</v>
      </c>
      <c r="H23" s="303">
        <v>1</v>
      </c>
      <c r="I23" s="296" t="s">
        <v>1228</v>
      </c>
      <c r="J23" s="297" t="s">
        <v>1021</v>
      </c>
      <c r="K23" s="297"/>
      <c r="L23" s="479"/>
      <c r="M23" s="500"/>
      <c r="N23" s="500"/>
      <c r="O23" s="500"/>
      <c r="P23" s="502"/>
      <c r="Q23" s="502"/>
      <c r="R23" s="502"/>
      <c r="S23" s="500"/>
      <c r="T23" s="500"/>
      <c r="U23" s="500"/>
    </row>
    <row r="24" spans="1:21" x14ac:dyDescent="0.2">
      <c r="A24" s="783"/>
      <c r="B24" s="784"/>
      <c r="C24" s="785"/>
      <c r="D24" s="786"/>
      <c r="E24" s="778"/>
      <c r="F24" s="303">
        <v>0.5</v>
      </c>
      <c r="G24" s="303">
        <v>0</v>
      </c>
      <c r="H24" s="303">
        <v>0</v>
      </c>
      <c r="I24" s="296" t="s">
        <v>1218</v>
      </c>
      <c r="J24" s="297" t="s">
        <v>1021</v>
      </c>
      <c r="K24" s="297"/>
      <c r="L24" s="479" t="s">
        <v>468</v>
      </c>
      <c r="M24" s="499"/>
      <c r="N24" s="499"/>
      <c r="O24" s="499"/>
      <c r="P24" s="501" t="s">
        <v>1356</v>
      </c>
      <c r="Q24" s="501">
        <v>8</v>
      </c>
      <c r="R24" s="501">
        <v>3</v>
      </c>
      <c r="S24" s="499"/>
      <c r="T24" s="499"/>
      <c r="U24" s="499"/>
    </row>
    <row r="25" spans="1:21" x14ac:dyDescent="0.2">
      <c r="A25" s="770"/>
      <c r="B25" s="772"/>
      <c r="C25" s="774"/>
      <c r="D25" s="776"/>
      <c r="E25" s="782"/>
      <c r="F25" s="303">
        <v>0.5</v>
      </c>
      <c r="G25" s="303">
        <v>0</v>
      </c>
      <c r="H25" s="303">
        <v>0</v>
      </c>
      <c r="I25" s="290" t="s">
        <v>1214</v>
      </c>
      <c r="J25" s="297" t="s">
        <v>1021</v>
      </c>
      <c r="K25" s="297"/>
      <c r="L25" s="479"/>
      <c r="M25" s="500"/>
      <c r="N25" s="500"/>
      <c r="O25" s="500"/>
      <c r="P25" s="502"/>
      <c r="Q25" s="502"/>
      <c r="R25" s="502"/>
      <c r="S25" s="500"/>
      <c r="T25" s="500"/>
      <c r="U25" s="500"/>
    </row>
    <row r="26" spans="1:21" x14ac:dyDescent="0.2">
      <c r="A26" s="769">
        <v>8</v>
      </c>
      <c r="B26" s="771" t="s">
        <v>1209</v>
      </c>
      <c r="C26" s="773">
        <v>306</v>
      </c>
      <c r="D26" s="775" t="s">
        <v>1229</v>
      </c>
      <c r="E26" s="777">
        <v>4</v>
      </c>
      <c r="F26" s="303">
        <v>1</v>
      </c>
      <c r="G26" s="303">
        <v>0</v>
      </c>
      <c r="H26" s="303">
        <v>1</v>
      </c>
      <c r="I26" s="296" t="s">
        <v>1227</v>
      </c>
      <c r="J26" s="297" t="s">
        <v>1021</v>
      </c>
      <c r="K26" s="297"/>
      <c r="L26" s="287" t="s">
        <v>467</v>
      </c>
      <c r="M26" s="416"/>
      <c r="N26" s="416"/>
      <c r="O26" s="366" t="s">
        <v>1356</v>
      </c>
      <c r="P26" s="366" t="s">
        <v>1356</v>
      </c>
      <c r="Q26" s="366">
        <v>15</v>
      </c>
      <c r="R26" s="366">
        <v>4</v>
      </c>
      <c r="S26" s="416"/>
      <c r="T26" s="416"/>
      <c r="U26" s="416"/>
    </row>
    <row r="27" spans="1:21" x14ac:dyDescent="0.2">
      <c r="A27" s="783"/>
      <c r="B27" s="784"/>
      <c r="C27" s="785"/>
      <c r="D27" s="776"/>
      <c r="E27" s="782"/>
      <c r="F27" s="303">
        <v>1</v>
      </c>
      <c r="G27" s="303">
        <v>0</v>
      </c>
      <c r="H27" s="303">
        <v>1</v>
      </c>
      <c r="I27" s="386" t="s">
        <v>1228</v>
      </c>
      <c r="J27" s="297" t="s">
        <v>1021</v>
      </c>
      <c r="K27" s="295"/>
      <c r="L27" s="287" t="s">
        <v>468</v>
      </c>
      <c r="M27" s="416"/>
      <c r="N27" s="416"/>
      <c r="O27" s="366" t="s">
        <v>1356</v>
      </c>
      <c r="P27" s="366" t="s">
        <v>1356</v>
      </c>
      <c r="Q27" s="366">
        <v>15</v>
      </c>
      <c r="R27" s="366">
        <v>4</v>
      </c>
      <c r="S27" s="416"/>
      <c r="T27" s="416"/>
      <c r="U27" s="416"/>
    </row>
    <row r="28" spans="1:21" x14ac:dyDescent="0.2">
      <c r="A28" s="595" t="s">
        <v>295</v>
      </c>
      <c r="B28" s="595"/>
      <c r="C28" s="595"/>
      <c r="D28" s="595"/>
      <c r="E28" s="298">
        <f>SUM(E8:E27)</f>
        <v>20</v>
      </c>
      <c r="F28" s="298">
        <f>SUM(F8:F27)</f>
        <v>11</v>
      </c>
      <c r="G28" s="298">
        <f>SUM(G8:G27)</f>
        <v>0</v>
      </c>
      <c r="H28" s="298">
        <f>SUM(H8:H27)</f>
        <v>9</v>
      </c>
      <c r="I28" s="179"/>
      <c r="J28" s="297"/>
      <c r="K28" s="297"/>
    </row>
    <row r="29" spans="1:21" x14ac:dyDescent="0.2">
      <c r="A29" s="381"/>
      <c r="B29" s="381"/>
      <c r="C29" s="381"/>
      <c r="D29" s="382"/>
      <c r="E29" s="381"/>
      <c r="F29" s="381"/>
      <c r="G29" s="381"/>
      <c r="H29" s="381"/>
      <c r="I29" s="383"/>
      <c r="J29" s="161"/>
      <c r="K29" s="161"/>
    </row>
    <row r="30" spans="1:21" x14ac:dyDescent="0.2">
      <c r="A30" s="321" t="s">
        <v>231</v>
      </c>
      <c r="B30" s="277"/>
      <c r="C30" s="277"/>
      <c r="D30" s="384"/>
      <c r="E30" s="277"/>
      <c r="F30" s="277"/>
      <c r="G30" s="277"/>
      <c r="H30" s="277"/>
      <c r="I30" s="321"/>
      <c r="J30" s="31"/>
      <c r="K30" s="31"/>
    </row>
    <row r="31" spans="1:21" x14ac:dyDescent="0.2">
      <c r="A31" s="781" t="s">
        <v>63</v>
      </c>
      <c r="B31" s="781" t="s">
        <v>1206</v>
      </c>
      <c r="C31" s="781"/>
      <c r="D31" s="781" t="s">
        <v>65</v>
      </c>
      <c r="E31" s="781" t="s">
        <v>35</v>
      </c>
      <c r="F31" s="781"/>
      <c r="G31" s="781"/>
      <c r="H31" s="781"/>
      <c r="I31" s="790" t="s">
        <v>1230</v>
      </c>
      <c r="J31" s="791" t="s">
        <v>1231</v>
      </c>
      <c r="K31" s="791"/>
      <c r="L31" s="479" t="s">
        <v>456</v>
      </c>
      <c r="M31" s="479" t="s">
        <v>457</v>
      </c>
      <c r="N31" s="479"/>
      <c r="O31" s="479"/>
      <c r="P31" s="479"/>
      <c r="Q31" s="479"/>
      <c r="R31" s="479"/>
      <c r="S31" s="479"/>
      <c r="T31" s="479"/>
      <c r="U31" s="479"/>
    </row>
    <row r="32" spans="1:21" ht="33" x14ac:dyDescent="0.2">
      <c r="A32" s="781"/>
      <c r="B32" s="781"/>
      <c r="C32" s="781"/>
      <c r="D32" s="781"/>
      <c r="E32" s="388" t="s">
        <v>3</v>
      </c>
      <c r="F32" s="388" t="s">
        <v>4</v>
      </c>
      <c r="G32" s="388" t="s">
        <v>1207</v>
      </c>
      <c r="H32" s="388" t="s">
        <v>1208</v>
      </c>
      <c r="I32" s="790"/>
      <c r="J32" s="396" t="s">
        <v>174</v>
      </c>
      <c r="K32" s="396" t="s">
        <v>15</v>
      </c>
      <c r="L32" s="479"/>
      <c r="M32" s="368" t="s">
        <v>458</v>
      </c>
      <c r="N32" s="368" t="s">
        <v>459</v>
      </c>
      <c r="O32" s="360" t="s">
        <v>460</v>
      </c>
      <c r="P32" s="360" t="s">
        <v>461</v>
      </c>
      <c r="Q32" s="360" t="s">
        <v>462</v>
      </c>
      <c r="R32" s="360" t="s">
        <v>463</v>
      </c>
      <c r="S32" s="368" t="s">
        <v>464</v>
      </c>
      <c r="T32" s="368" t="s">
        <v>465</v>
      </c>
      <c r="U32" s="360" t="s">
        <v>466</v>
      </c>
    </row>
    <row r="33" spans="1:21" x14ac:dyDescent="0.2">
      <c r="A33" s="769">
        <v>1</v>
      </c>
      <c r="B33" s="771" t="s">
        <v>1209</v>
      </c>
      <c r="C33" s="773">
        <v>301</v>
      </c>
      <c r="D33" s="792" t="s">
        <v>1233</v>
      </c>
      <c r="E33" s="663">
        <v>3</v>
      </c>
      <c r="F33" s="303">
        <v>0.5</v>
      </c>
      <c r="G33" s="303">
        <v>0</v>
      </c>
      <c r="H33" s="303">
        <v>1</v>
      </c>
      <c r="I33" s="290" t="s">
        <v>1234</v>
      </c>
      <c r="J33" s="297" t="s">
        <v>1021</v>
      </c>
      <c r="K33" s="385"/>
      <c r="L33" s="287" t="s">
        <v>467</v>
      </c>
      <c r="M33" s="416"/>
      <c r="N33" s="416"/>
      <c r="O33" s="416"/>
      <c r="P33" s="366" t="s">
        <v>1356</v>
      </c>
      <c r="Q33" s="366">
        <v>7</v>
      </c>
      <c r="R33" s="366">
        <v>3</v>
      </c>
      <c r="S33" s="416"/>
      <c r="T33" s="416"/>
      <c r="U33" s="416"/>
    </row>
    <row r="34" spans="1:21" x14ac:dyDescent="0.2">
      <c r="A34" s="783"/>
      <c r="B34" s="784"/>
      <c r="C34" s="785"/>
      <c r="D34" s="792"/>
      <c r="E34" s="663"/>
      <c r="F34" s="303">
        <v>0</v>
      </c>
      <c r="G34" s="303">
        <v>0</v>
      </c>
      <c r="H34" s="303">
        <v>1</v>
      </c>
      <c r="I34" s="114" t="s">
        <v>1235</v>
      </c>
      <c r="J34" s="297" t="s">
        <v>1021</v>
      </c>
      <c r="K34" s="385"/>
      <c r="L34" s="479" t="s">
        <v>468</v>
      </c>
      <c r="M34" s="499"/>
      <c r="N34" s="499"/>
      <c r="O34" s="499"/>
      <c r="P34" s="501" t="s">
        <v>1356</v>
      </c>
      <c r="Q34" s="501">
        <v>7</v>
      </c>
      <c r="R34" s="501">
        <v>3</v>
      </c>
      <c r="S34" s="499"/>
      <c r="T34" s="499"/>
      <c r="U34" s="499"/>
    </row>
    <row r="35" spans="1:21" x14ac:dyDescent="0.2">
      <c r="A35" s="770"/>
      <c r="B35" s="772"/>
      <c r="C35" s="774"/>
      <c r="D35" s="792"/>
      <c r="E35" s="663"/>
      <c r="F35" s="303">
        <v>0.5</v>
      </c>
      <c r="G35" s="303">
        <v>0</v>
      </c>
      <c r="H35" s="303">
        <v>0</v>
      </c>
      <c r="I35" s="182" t="s">
        <v>1236</v>
      </c>
      <c r="J35" s="297" t="s">
        <v>1021</v>
      </c>
      <c r="K35" s="297"/>
      <c r="L35" s="479"/>
      <c r="M35" s="500"/>
      <c r="N35" s="500"/>
      <c r="O35" s="500"/>
      <c r="P35" s="502"/>
      <c r="Q35" s="502"/>
      <c r="R35" s="502"/>
      <c r="S35" s="500"/>
      <c r="T35" s="500"/>
      <c r="U35" s="500"/>
    </row>
    <row r="36" spans="1:21" x14ac:dyDescent="0.2">
      <c r="A36" s="769">
        <v>2</v>
      </c>
      <c r="B36" s="771" t="s">
        <v>1209</v>
      </c>
      <c r="C36" s="773">
        <v>302</v>
      </c>
      <c r="D36" s="792" t="s">
        <v>1237</v>
      </c>
      <c r="E36" s="663">
        <v>2</v>
      </c>
      <c r="F36" s="303">
        <v>0</v>
      </c>
      <c r="G36" s="303">
        <v>0</v>
      </c>
      <c r="H36" s="303">
        <v>0.5</v>
      </c>
      <c r="I36" s="114" t="s">
        <v>1235</v>
      </c>
      <c r="J36" s="297" t="s">
        <v>1021</v>
      </c>
      <c r="K36" s="129"/>
      <c r="L36" s="287" t="s">
        <v>467</v>
      </c>
      <c r="M36" s="416"/>
      <c r="N36" s="416"/>
      <c r="O36" s="416"/>
      <c r="P36" s="366" t="s">
        <v>1356</v>
      </c>
      <c r="Q36" s="416"/>
      <c r="R36" s="366">
        <v>2</v>
      </c>
      <c r="S36" s="416"/>
      <c r="T36" s="416"/>
      <c r="U36" s="416"/>
    </row>
    <row r="37" spans="1:21" x14ac:dyDescent="0.2">
      <c r="A37" s="770"/>
      <c r="B37" s="772"/>
      <c r="C37" s="774"/>
      <c r="D37" s="792"/>
      <c r="E37" s="663"/>
      <c r="F37" s="303">
        <v>1</v>
      </c>
      <c r="G37" s="303">
        <v>0</v>
      </c>
      <c r="H37" s="303">
        <v>0.5</v>
      </c>
      <c r="I37" s="90" t="s">
        <v>1238</v>
      </c>
      <c r="J37" s="297" t="s">
        <v>1021</v>
      </c>
      <c r="K37" s="129"/>
      <c r="L37" s="287" t="s">
        <v>468</v>
      </c>
      <c r="M37" s="416"/>
      <c r="N37" s="416"/>
      <c r="O37" s="416"/>
      <c r="P37" s="366" t="s">
        <v>1356</v>
      </c>
      <c r="Q37" s="416"/>
      <c r="R37" s="366">
        <v>2</v>
      </c>
      <c r="S37" s="416"/>
      <c r="T37" s="416"/>
      <c r="U37" s="416"/>
    </row>
    <row r="38" spans="1:21" x14ac:dyDescent="0.2">
      <c r="A38" s="769">
        <v>3</v>
      </c>
      <c r="B38" s="771" t="s">
        <v>1209</v>
      </c>
      <c r="C38" s="773">
        <v>303</v>
      </c>
      <c r="D38" s="792" t="s">
        <v>1239</v>
      </c>
      <c r="E38" s="663">
        <v>3</v>
      </c>
      <c r="F38" s="303">
        <v>0</v>
      </c>
      <c r="G38" s="303">
        <v>0</v>
      </c>
      <c r="H38" s="303">
        <v>2</v>
      </c>
      <c r="I38" s="182" t="s">
        <v>1240</v>
      </c>
      <c r="J38" s="297" t="s">
        <v>1021</v>
      </c>
      <c r="K38" s="129"/>
      <c r="L38" s="287" t="s">
        <v>467</v>
      </c>
      <c r="M38" s="416"/>
      <c r="N38" s="416"/>
      <c r="O38" s="366" t="s">
        <v>1356</v>
      </c>
      <c r="P38" s="366" t="s">
        <v>1356</v>
      </c>
      <c r="Q38" s="366">
        <v>3</v>
      </c>
      <c r="R38" s="366">
        <v>3</v>
      </c>
      <c r="S38" s="416"/>
      <c r="T38" s="366">
        <v>3</v>
      </c>
      <c r="U38" s="366">
        <v>7</v>
      </c>
    </row>
    <row r="39" spans="1:21" x14ac:dyDescent="0.2">
      <c r="A39" s="783"/>
      <c r="B39" s="784"/>
      <c r="C39" s="785"/>
      <c r="D39" s="792"/>
      <c r="E39" s="663"/>
      <c r="F39" s="303">
        <v>0.5</v>
      </c>
      <c r="G39" s="303">
        <v>0</v>
      </c>
      <c r="H39" s="303">
        <v>0</v>
      </c>
      <c r="I39" s="290" t="s">
        <v>1214</v>
      </c>
      <c r="J39" s="297" t="s">
        <v>1021</v>
      </c>
      <c r="K39" s="129"/>
      <c r="L39" s="479" t="s">
        <v>468</v>
      </c>
      <c r="M39" s="499"/>
      <c r="N39" s="499"/>
      <c r="O39" s="501" t="s">
        <v>1356</v>
      </c>
      <c r="P39" s="501" t="s">
        <v>1356</v>
      </c>
      <c r="Q39" s="501">
        <v>3</v>
      </c>
      <c r="R39" s="501">
        <v>3</v>
      </c>
      <c r="S39" s="499"/>
      <c r="T39" s="501">
        <v>3</v>
      </c>
      <c r="U39" s="501">
        <v>7</v>
      </c>
    </row>
    <row r="40" spans="1:21" x14ac:dyDescent="0.2">
      <c r="A40" s="770"/>
      <c r="B40" s="772"/>
      <c r="C40" s="774"/>
      <c r="D40" s="792"/>
      <c r="E40" s="663"/>
      <c r="F40" s="303">
        <v>0.5</v>
      </c>
      <c r="G40" s="303">
        <v>0</v>
      </c>
      <c r="H40" s="303">
        <v>0</v>
      </c>
      <c r="I40" s="182" t="s">
        <v>1241</v>
      </c>
      <c r="J40" s="297" t="s">
        <v>1021</v>
      </c>
      <c r="K40" s="297"/>
      <c r="L40" s="479"/>
      <c r="M40" s="500"/>
      <c r="N40" s="500"/>
      <c r="O40" s="502"/>
      <c r="P40" s="502"/>
      <c r="Q40" s="502"/>
      <c r="R40" s="502"/>
      <c r="S40" s="500"/>
      <c r="T40" s="502"/>
      <c r="U40" s="502"/>
    </row>
    <row r="41" spans="1:21" x14ac:dyDescent="0.2">
      <c r="A41" s="769">
        <v>4</v>
      </c>
      <c r="B41" s="771" t="s">
        <v>1209</v>
      </c>
      <c r="C41" s="773">
        <v>304</v>
      </c>
      <c r="D41" s="792" t="s">
        <v>1242</v>
      </c>
      <c r="E41" s="614">
        <v>3</v>
      </c>
      <c r="F41" s="303">
        <v>0.5</v>
      </c>
      <c r="G41" s="303">
        <v>0</v>
      </c>
      <c r="H41" s="303">
        <v>0</v>
      </c>
      <c r="I41" s="290" t="s">
        <v>1221</v>
      </c>
      <c r="J41" s="297" t="s">
        <v>1021</v>
      </c>
      <c r="K41" s="297"/>
      <c r="L41" s="479" t="s">
        <v>467</v>
      </c>
      <c r="M41" s="499"/>
      <c r="N41" s="499"/>
      <c r="O41" s="499"/>
      <c r="P41" s="501" t="s">
        <v>1356</v>
      </c>
      <c r="Q41" s="499"/>
      <c r="R41" s="501">
        <v>2</v>
      </c>
      <c r="S41" s="499"/>
      <c r="T41" s="501">
        <v>1</v>
      </c>
      <c r="U41" s="501">
        <v>3</v>
      </c>
    </row>
    <row r="42" spans="1:21" x14ac:dyDescent="0.2">
      <c r="A42" s="783"/>
      <c r="B42" s="784"/>
      <c r="C42" s="785"/>
      <c r="D42" s="792"/>
      <c r="E42" s="614"/>
      <c r="F42" s="303">
        <v>0.5</v>
      </c>
      <c r="G42" s="303">
        <v>0</v>
      </c>
      <c r="H42" s="303">
        <v>0</v>
      </c>
      <c r="I42" s="182" t="s">
        <v>1243</v>
      </c>
      <c r="J42" s="297" t="s">
        <v>1021</v>
      </c>
      <c r="K42" s="297"/>
      <c r="L42" s="479"/>
      <c r="M42" s="500"/>
      <c r="N42" s="500"/>
      <c r="O42" s="500"/>
      <c r="P42" s="502"/>
      <c r="Q42" s="500"/>
      <c r="R42" s="502"/>
      <c r="S42" s="500"/>
      <c r="T42" s="502"/>
      <c r="U42" s="502"/>
    </row>
    <row r="43" spans="1:21" x14ac:dyDescent="0.2">
      <c r="A43" s="783"/>
      <c r="B43" s="784"/>
      <c r="C43" s="785"/>
      <c r="D43" s="792"/>
      <c r="E43" s="614"/>
      <c r="F43" s="303">
        <v>0</v>
      </c>
      <c r="G43" s="303">
        <v>0</v>
      </c>
      <c r="H43" s="303">
        <v>1</v>
      </c>
      <c r="I43" s="182" t="s">
        <v>1244</v>
      </c>
      <c r="J43" s="297" t="s">
        <v>1021</v>
      </c>
      <c r="K43" s="297"/>
      <c r="L43" s="479" t="s">
        <v>468</v>
      </c>
      <c r="M43" s="499"/>
      <c r="N43" s="499"/>
      <c r="O43" s="499"/>
      <c r="P43" s="501" t="s">
        <v>1356</v>
      </c>
      <c r="Q43" s="499"/>
      <c r="R43" s="501">
        <v>2</v>
      </c>
      <c r="S43" s="499"/>
      <c r="T43" s="501">
        <v>1</v>
      </c>
      <c r="U43" s="501">
        <v>3</v>
      </c>
    </row>
    <row r="44" spans="1:21" x14ac:dyDescent="0.2">
      <c r="A44" s="770"/>
      <c r="B44" s="772"/>
      <c r="C44" s="774"/>
      <c r="D44" s="792"/>
      <c r="E44" s="614"/>
      <c r="F44" s="303">
        <v>0</v>
      </c>
      <c r="G44" s="303">
        <v>0</v>
      </c>
      <c r="H44" s="303">
        <v>1</v>
      </c>
      <c r="I44" s="182" t="s">
        <v>1245</v>
      </c>
      <c r="J44" s="297" t="s">
        <v>1021</v>
      </c>
      <c r="K44" s="297"/>
      <c r="L44" s="479"/>
      <c r="M44" s="500"/>
      <c r="N44" s="500"/>
      <c r="O44" s="500"/>
      <c r="P44" s="502"/>
      <c r="Q44" s="500"/>
      <c r="R44" s="502"/>
      <c r="S44" s="500"/>
      <c r="T44" s="502"/>
      <c r="U44" s="502"/>
    </row>
    <row r="45" spans="1:21" x14ac:dyDescent="0.2">
      <c r="A45" s="769">
        <v>5</v>
      </c>
      <c r="B45" s="771" t="s">
        <v>1209</v>
      </c>
      <c r="C45" s="773">
        <v>401</v>
      </c>
      <c r="D45" s="792" t="s">
        <v>1246</v>
      </c>
      <c r="E45" s="663">
        <v>3</v>
      </c>
      <c r="F45" s="303">
        <v>0.5</v>
      </c>
      <c r="G45" s="303">
        <v>0</v>
      </c>
      <c r="H45" s="303">
        <v>2</v>
      </c>
      <c r="I45" s="182" t="s">
        <v>1240</v>
      </c>
      <c r="J45" s="297" t="s">
        <v>1021</v>
      </c>
      <c r="K45" s="297"/>
      <c r="L45" s="287" t="s">
        <v>467</v>
      </c>
      <c r="M45" s="416"/>
      <c r="N45" s="416"/>
      <c r="O45" s="366" t="s">
        <v>1356</v>
      </c>
      <c r="P45" s="366" t="s">
        <v>1356</v>
      </c>
      <c r="Q45" s="366">
        <v>15</v>
      </c>
      <c r="R45" s="366">
        <v>2</v>
      </c>
      <c r="S45" s="366">
        <v>3</v>
      </c>
      <c r="T45" s="416"/>
      <c r="U45" s="366">
        <v>13</v>
      </c>
    </row>
    <row r="46" spans="1:21" x14ac:dyDescent="0.2">
      <c r="A46" s="770"/>
      <c r="B46" s="772"/>
      <c r="C46" s="774"/>
      <c r="D46" s="792"/>
      <c r="E46" s="663"/>
      <c r="F46" s="303">
        <v>0.5</v>
      </c>
      <c r="G46" s="303">
        <v>0</v>
      </c>
      <c r="H46" s="303">
        <v>0</v>
      </c>
      <c r="I46" s="129" t="s">
        <v>1247</v>
      </c>
      <c r="J46" s="297" t="s">
        <v>1021</v>
      </c>
      <c r="K46" s="297"/>
      <c r="L46" s="287" t="s">
        <v>468</v>
      </c>
      <c r="M46" s="416"/>
      <c r="N46" s="416"/>
      <c r="O46" s="366" t="s">
        <v>1356</v>
      </c>
      <c r="P46" s="366" t="s">
        <v>1356</v>
      </c>
      <c r="Q46" s="366">
        <v>15</v>
      </c>
      <c r="R46" s="366">
        <v>2</v>
      </c>
      <c r="S46" s="366">
        <v>3</v>
      </c>
      <c r="T46" s="416"/>
      <c r="U46" s="366">
        <v>13</v>
      </c>
    </row>
    <row r="47" spans="1:21" x14ac:dyDescent="0.2">
      <c r="A47" s="769">
        <v>6</v>
      </c>
      <c r="B47" s="771" t="s">
        <v>1209</v>
      </c>
      <c r="C47" s="787">
        <v>607</v>
      </c>
      <c r="D47" s="797" t="s">
        <v>1248</v>
      </c>
      <c r="E47" s="565">
        <v>2</v>
      </c>
      <c r="F47" s="303">
        <v>0</v>
      </c>
      <c r="G47" s="303">
        <v>0</v>
      </c>
      <c r="H47" s="297">
        <v>1</v>
      </c>
      <c r="I47" s="124" t="s">
        <v>1249</v>
      </c>
      <c r="J47" s="297" t="s">
        <v>1021</v>
      </c>
      <c r="K47" s="297"/>
      <c r="L47" s="287" t="s">
        <v>467</v>
      </c>
      <c r="M47" s="416"/>
      <c r="N47" s="416"/>
      <c r="O47" s="416"/>
      <c r="P47" s="366" t="s">
        <v>1356</v>
      </c>
      <c r="Q47" s="416"/>
      <c r="R47" s="366">
        <v>3</v>
      </c>
      <c r="S47" s="416"/>
      <c r="T47" s="416"/>
      <c r="U47" s="366">
        <v>6</v>
      </c>
    </row>
    <row r="48" spans="1:21" x14ac:dyDescent="0.2">
      <c r="A48" s="783"/>
      <c r="B48" s="784"/>
      <c r="C48" s="798"/>
      <c r="D48" s="797"/>
      <c r="E48" s="565"/>
      <c r="F48" s="303">
        <v>0.5</v>
      </c>
      <c r="G48" s="303">
        <v>0</v>
      </c>
      <c r="H48" s="297">
        <v>0</v>
      </c>
      <c r="I48" s="124" t="s">
        <v>1250</v>
      </c>
      <c r="J48" s="297" t="s">
        <v>1021</v>
      </c>
      <c r="K48" s="297"/>
      <c r="L48" s="479" t="s">
        <v>468</v>
      </c>
      <c r="M48" s="499"/>
      <c r="N48" s="499"/>
      <c r="O48" s="499"/>
      <c r="P48" s="501" t="s">
        <v>1356</v>
      </c>
      <c r="Q48" s="499"/>
      <c r="R48" s="501">
        <v>3</v>
      </c>
      <c r="S48" s="499"/>
      <c r="T48" s="499"/>
      <c r="U48" s="501">
        <v>6</v>
      </c>
    </row>
    <row r="49" spans="1:21" x14ac:dyDescent="0.2">
      <c r="A49" s="770"/>
      <c r="B49" s="772"/>
      <c r="C49" s="788"/>
      <c r="D49" s="797"/>
      <c r="E49" s="565"/>
      <c r="F49" s="303">
        <v>0.5</v>
      </c>
      <c r="G49" s="303">
        <v>0</v>
      </c>
      <c r="H49" s="297">
        <v>0</v>
      </c>
      <c r="I49" s="132" t="s">
        <v>1251</v>
      </c>
      <c r="J49" s="297" t="s">
        <v>1021</v>
      </c>
      <c r="K49" s="295"/>
      <c r="L49" s="479"/>
      <c r="M49" s="500"/>
      <c r="N49" s="500"/>
      <c r="O49" s="500"/>
      <c r="P49" s="502"/>
      <c r="Q49" s="500"/>
      <c r="R49" s="502"/>
      <c r="S49" s="500"/>
      <c r="T49" s="500"/>
      <c r="U49" s="502"/>
    </row>
    <row r="50" spans="1:21" x14ac:dyDescent="0.2">
      <c r="A50" s="769">
        <v>7</v>
      </c>
      <c r="B50" s="771" t="s">
        <v>1209</v>
      </c>
      <c r="C50" s="773">
        <v>309</v>
      </c>
      <c r="D50" s="789" t="s">
        <v>1252</v>
      </c>
      <c r="E50" s="565">
        <v>2</v>
      </c>
      <c r="F50" s="303">
        <v>0.5</v>
      </c>
      <c r="G50" s="303">
        <v>0</v>
      </c>
      <c r="H50" s="303">
        <v>0.5</v>
      </c>
      <c r="I50" s="129" t="s">
        <v>1253</v>
      </c>
      <c r="J50" s="297" t="s">
        <v>1021</v>
      </c>
      <c r="K50" s="297"/>
      <c r="L50" s="287" t="s">
        <v>467</v>
      </c>
      <c r="M50" s="416"/>
      <c r="N50" s="416"/>
      <c r="O50" s="366" t="s">
        <v>1356</v>
      </c>
      <c r="P50" s="366" t="s">
        <v>1356</v>
      </c>
      <c r="Q50" s="366">
        <v>16</v>
      </c>
      <c r="R50" s="366">
        <v>4</v>
      </c>
      <c r="S50" s="416"/>
      <c r="T50" s="416"/>
      <c r="U50" s="366">
        <v>5</v>
      </c>
    </row>
    <row r="51" spans="1:21" x14ac:dyDescent="0.2">
      <c r="A51" s="783"/>
      <c r="B51" s="784"/>
      <c r="C51" s="785"/>
      <c r="D51" s="789"/>
      <c r="E51" s="565"/>
      <c r="F51" s="303">
        <v>0.5</v>
      </c>
      <c r="G51" s="303">
        <v>0</v>
      </c>
      <c r="H51" s="303">
        <v>0.5</v>
      </c>
      <c r="I51" s="290" t="s">
        <v>1212</v>
      </c>
      <c r="J51" s="297" t="s">
        <v>1021</v>
      </c>
      <c r="K51" s="297"/>
      <c r="L51" s="287" t="s">
        <v>468</v>
      </c>
      <c r="M51" s="416"/>
      <c r="N51" s="416"/>
      <c r="O51" s="366" t="s">
        <v>1356</v>
      </c>
      <c r="P51" s="366" t="s">
        <v>1356</v>
      </c>
      <c r="Q51" s="366">
        <v>16</v>
      </c>
      <c r="R51" s="366">
        <v>4</v>
      </c>
      <c r="S51" s="416"/>
      <c r="T51" s="416"/>
      <c r="U51" s="366">
        <v>5</v>
      </c>
    </row>
    <row r="52" spans="1:21" x14ac:dyDescent="0.2">
      <c r="A52" s="769">
        <v>8</v>
      </c>
      <c r="B52" s="771" t="s">
        <v>1209</v>
      </c>
      <c r="C52" s="773">
        <v>601</v>
      </c>
      <c r="D52" s="797" t="s">
        <v>1254</v>
      </c>
      <c r="E52" s="663">
        <v>2</v>
      </c>
      <c r="F52" s="303">
        <v>1</v>
      </c>
      <c r="G52" s="303">
        <v>0</v>
      </c>
      <c r="H52" s="303">
        <v>0</v>
      </c>
      <c r="I52" s="129" t="s">
        <v>1255</v>
      </c>
      <c r="J52" s="297" t="s">
        <v>1021</v>
      </c>
      <c r="K52" s="297"/>
      <c r="L52" s="287" t="s">
        <v>467</v>
      </c>
      <c r="M52" s="416"/>
      <c r="N52" s="416"/>
      <c r="O52" s="366" t="s">
        <v>1356</v>
      </c>
      <c r="P52" s="366" t="s">
        <v>1356</v>
      </c>
      <c r="Q52" s="366">
        <v>2</v>
      </c>
      <c r="R52" s="366">
        <v>4</v>
      </c>
      <c r="S52" s="416"/>
      <c r="T52" s="416"/>
      <c r="U52" s="416"/>
    </row>
    <row r="53" spans="1:21" x14ac:dyDescent="0.2">
      <c r="A53" s="783"/>
      <c r="B53" s="784"/>
      <c r="C53" s="785"/>
      <c r="D53" s="797"/>
      <c r="E53" s="663"/>
      <c r="F53" s="303">
        <v>0</v>
      </c>
      <c r="G53" s="303">
        <v>0</v>
      </c>
      <c r="H53" s="303">
        <v>1</v>
      </c>
      <c r="I53" s="129" t="s">
        <v>1256</v>
      </c>
      <c r="J53" s="297" t="s">
        <v>1021</v>
      </c>
      <c r="K53" s="295"/>
      <c r="L53" s="287" t="s">
        <v>468</v>
      </c>
      <c r="M53" s="416"/>
      <c r="N53" s="416"/>
      <c r="O53" s="366" t="s">
        <v>1356</v>
      </c>
      <c r="P53" s="366" t="s">
        <v>1356</v>
      </c>
      <c r="Q53" s="366">
        <v>2</v>
      </c>
      <c r="R53" s="366">
        <v>4</v>
      </c>
      <c r="S53" s="416"/>
      <c r="T53" s="416"/>
      <c r="U53" s="416"/>
    </row>
    <row r="54" spans="1:21" x14ac:dyDescent="0.2">
      <c r="A54" s="794" t="s">
        <v>295</v>
      </c>
      <c r="B54" s="795"/>
      <c r="C54" s="795"/>
      <c r="D54" s="796"/>
      <c r="E54" s="298">
        <f>SUM(E33:E53)</f>
        <v>20</v>
      </c>
      <c r="F54" s="298">
        <f>SUM(F33:F53)</f>
        <v>8</v>
      </c>
      <c r="G54" s="298">
        <f>SUM(G33:G53)</f>
        <v>0</v>
      </c>
      <c r="H54" s="298">
        <f>SUM(H33:H53)</f>
        <v>12</v>
      </c>
      <c r="I54" s="179"/>
      <c r="J54" s="297"/>
      <c r="K54" s="297"/>
    </row>
    <row r="56" spans="1:21" x14ac:dyDescent="0.2">
      <c r="A56" s="185" t="s">
        <v>235</v>
      </c>
    </row>
    <row r="57" spans="1:21" x14ac:dyDescent="0.2">
      <c r="A57" s="793" t="s">
        <v>63</v>
      </c>
      <c r="B57" s="793" t="s">
        <v>1206</v>
      </c>
      <c r="C57" s="793"/>
      <c r="D57" s="793" t="s">
        <v>65</v>
      </c>
      <c r="E57" s="793" t="s">
        <v>35</v>
      </c>
      <c r="F57" s="793"/>
      <c r="G57" s="793"/>
      <c r="H57" s="793"/>
      <c r="I57" s="790" t="s">
        <v>1230</v>
      </c>
      <c r="J57" s="791" t="s">
        <v>1231</v>
      </c>
      <c r="K57" s="791"/>
      <c r="L57" s="523" t="s">
        <v>456</v>
      </c>
      <c r="M57" s="479" t="s">
        <v>457</v>
      </c>
      <c r="N57" s="479"/>
      <c r="O57" s="479"/>
      <c r="P57" s="479"/>
      <c r="Q57" s="479"/>
      <c r="R57" s="479"/>
      <c r="S57" s="479"/>
      <c r="T57" s="479"/>
      <c r="U57" s="479"/>
    </row>
    <row r="58" spans="1:21" ht="16.5" customHeight="1" x14ac:dyDescent="0.2">
      <c r="A58" s="793"/>
      <c r="B58" s="793"/>
      <c r="C58" s="793"/>
      <c r="D58" s="793"/>
      <c r="E58" s="395" t="s">
        <v>3</v>
      </c>
      <c r="F58" s="395" t="s">
        <v>4</v>
      </c>
      <c r="G58" s="395" t="s">
        <v>1207</v>
      </c>
      <c r="H58" s="395" t="s">
        <v>1208</v>
      </c>
      <c r="I58" s="790"/>
      <c r="J58" s="396" t="s">
        <v>174</v>
      </c>
      <c r="K58" s="396" t="s">
        <v>15</v>
      </c>
      <c r="L58" s="523"/>
      <c r="M58" s="368" t="s">
        <v>458</v>
      </c>
      <c r="N58" s="368" t="s">
        <v>459</v>
      </c>
      <c r="O58" s="360" t="s">
        <v>460</v>
      </c>
      <c r="P58" s="360" t="s">
        <v>461</v>
      </c>
      <c r="Q58" s="360" t="s">
        <v>462</v>
      </c>
      <c r="R58" s="360" t="s">
        <v>463</v>
      </c>
      <c r="S58" s="368" t="s">
        <v>464</v>
      </c>
      <c r="T58" s="368" t="s">
        <v>465</v>
      </c>
      <c r="U58" s="360" t="s">
        <v>466</v>
      </c>
    </row>
    <row r="59" spans="1:21" x14ac:dyDescent="0.2">
      <c r="A59" s="802">
        <v>1</v>
      </c>
      <c r="B59" s="804" t="s">
        <v>1209</v>
      </c>
      <c r="C59" s="806">
        <v>301</v>
      </c>
      <c r="D59" s="808" t="s">
        <v>56</v>
      </c>
      <c r="E59" s="810">
        <v>4</v>
      </c>
      <c r="F59" s="374">
        <v>0</v>
      </c>
      <c r="G59" s="374">
        <v>0</v>
      </c>
      <c r="H59" s="374">
        <v>2</v>
      </c>
      <c r="I59" s="376" t="s">
        <v>1216</v>
      </c>
      <c r="J59" s="375" t="s">
        <v>1021</v>
      </c>
      <c r="K59" s="397"/>
      <c r="L59" s="287" t="s">
        <v>467</v>
      </c>
      <c r="M59" s="470" t="s">
        <v>1421</v>
      </c>
      <c r="N59" s="471"/>
      <c r="O59" s="471"/>
      <c r="P59" s="471"/>
      <c r="Q59" s="471"/>
      <c r="R59" s="471"/>
      <c r="S59" s="471"/>
      <c r="T59" s="471"/>
      <c r="U59" s="472"/>
    </row>
    <row r="60" spans="1:21" x14ac:dyDescent="0.2">
      <c r="A60" s="803"/>
      <c r="B60" s="805"/>
      <c r="C60" s="807"/>
      <c r="D60" s="809"/>
      <c r="E60" s="810"/>
      <c r="F60" s="374">
        <v>0</v>
      </c>
      <c r="G60" s="374">
        <v>0</v>
      </c>
      <c r="H60" s="374">
        <v>2</v>
      </c>
      <c r="I60" s="393" t="s">
        <v>1255</v>
      </c>
      <c r="J60" s="375" t="s">
        <v>1021</v>
      </c>
      <c r="K60" s="375"/>
      <c r="L60" s="287" t="s">
        <v>468</v>
      </c>
      <c r="M60" s="476"/>
      <c r="N60" s="477"/>
      <c r="O60" s="477"/>
      <c r="P60" s="477"/>
      <c r="Q60" s="477"/>
      <c r="R60" s="477"/>
      <c r="S60" s="477"/>
      <c r="T60" s="477"/>
      <c r="U60" s="478"/>
    </row>
    <row r="61" spans="1:21" ht="31.5" x14ac:dyDescent="0.2">
      <c r="A61" s="802">
        <v>2</v>
      </c>
      <c r="B61" s="804" t="s">
        <v>1209</v>
      </c>
      <c r="C61" s="806">
        <v>302</v>
      </c>
      <c r="D61" s="394" t="s">
        <v>1257</v>
      </c>
      <c r="E61" s="810">
        <v>6</v>
      </c>
      <c r="F61" s="374">
        <v>0</v>
      </c>
      <c r="G61" s="374">
        <v>0</v>
      </c>
      <c r="H61" s="374">
        <v>1</v>
      </c>
      <c r="I61" s="390" t="s">
        <v>1223</v>
      </c>
      <c r="J61" s="375" t="s">
        <v>1021</v>
      </c>
      <c r="K61" s="393"/>
      <c r="L61" s="570"/>
      <c r="M61" s="476"/>
      <c r="N61" s="477"/>
      <c r="O61" s="477"/>
      <c r="P61" s="477"/>
      <c r="Q61" s="477"/>
      <c r="R61" s="477"/>
      <c r="S61" s="477"/>
      <c r="T61" s="477"/>
      <c r="U61" s="478"/>
    </row>
    <row r="62" spans="1:21" ht="31.5" x14ac:dyDescent="0.2">
      <c r="A62" s="811"/>
      <c r="B62" s="812"/>
      <c r="C62" s="813"/>
      <c r="D62" s="394" t="s">
        <v>1258</v>
      </c>
      <c r="E62" s="810"/>
      <c r="F62" s="374">
        <v>0</v>
      </c>
      <c r="G62" s="374">
        <v>0</v>
      </c>
      <c r="H62" s="374">
        <v>0.5</v>
      </c>
      <c r="I62" s="393" t="s">
        <v>1255</v>
      </c>
      <c r="J62" s="375" t="s">
        <v>1021</v>
      </c>
      <c r="K62" s="393"/>
      <c r="L62" s="571"/>
      <c r="M62" s="476"/>
      <c r="N62" s="477"/>
      <c r="O62" s="477"/>
      <c r="P62" s="477"/>
      <c r="Q62" s="477"/>
      <c r="R62" s="477"/>
      <c r="S62" s="477"/>
      <c r="T62" s="477"/>
      <c r="U62" s="478"/>
    </row>
    <row r="63" spans="1:21" ht="31.5" x14ac:dyDescent="0.2">
      <c r="A63" s="811"/>
      <c r="B63" s="812"/>
      <c r="C63" s="813"/>
      <c r="D63" s="394" t="s">
        <v>1258</v>
      </c>
      <c r="E63" s="810"/>
      <c r="F63" s="374">
        <v>0</v>
      </c>
      <c r="G63" s="374">
        <v>0</v>
      </c>
      <c r="H63" s="374">
        <v>0.5</v>
      </c>
      <c r="I63" s="390" t="s">
        <v>1259</v>
      </c>
      <c r="J63" s="375" t="s">
        <v>1021</v>
      </c>
      <c r="K63" s="393"/>
      <c r="L63" s="571"/>
      <c r="M63" s="476"/>
      <c r="N63" s="477"/>
      <c r="O63" s="477"/>
      <c r="P63" s="477"/>
      <c r="Q63" s="477"/>
      <c r="R63" s="477"/>
      <c r="S63" s="477"/>
      <c r="T63" s="477"/>
      <c r="U63" s="478"/>
    </row>
    <row r="64" spans="1:21" ht="31.5" x14ac:dyDescent="0.2">
      <c r="A64" s="811"/>
      <c r="B64" s="812"/>
      <c r="C64" s="813"/>
      <c r="D64" s="394" t="s">
        <v>1260</v>
      </c>
      <c r="E64" s="810"/>
      <c r="F64" s="374">
        <v>0</v>
      </c>
      <c r="G64" s="374">
        <v>0</v>
      </c>
      <c r="H64" s="374">
        <v>0.5</v>
      </c>
      <c r="I64" s="390" t="s">
        <v>1259</v>
      </c>
      <c r="J64" s="375" t="s">
        <v>1021</v>
      </c>
      <c r="K64" s="393"/>
      <c r="L64" s="571"/>
      <c r="M64" s="476"/>
      <c r="N64" s="477"/>
      <c r="O64" s="477"/>
      <c r="P64" s="477"/>
      <c r="Q64" s="477"/>
      <c r="R64" s="477"/>
      <c r="S64" s="477"/>
      <c r="T64" s="477"/>
      <c r="U64" s="478"/>
    </row>
    <row r="65" spans="1:21" ht="31.5" x14ac:dyDescent="0.2">
      <c r="A65" s="811"/>
      <c r="B65" s="812"/>
      <c r="C65" s="813"/>
      <c r="D65" s="394" t="s">
        <v>1260</v>
      </c>
      <c r="E65" s="810"/>
      <c r="F65" s="374">
        <v>0</v>
      </c>
      <c r="G65" s="374">
        <v>0</v>
      </c>
      <c r="H65" s="374">
        <v>0.5</v>
      </c>
      <c r="I65" s="392" t="s">
        <v>1243</v>
      </c>
      <c r="J65" s="375" t="s">
        <v>1021</v>
      </c>
      <c r="K65" s="393"/>
      <c r="L65" s="571"/>
      <c r="M65" s="476"/>
      <c r="N65" s="477"/>
      <c r="O65" s="477"/>
      <c r="P65" s="477"/>
      <c r="Q65" s="477"/>
      <c r="R65" s="477"/>
      <c r="S65" s="477"/>
      <c r="T65" s="477"/>
      <c r="U65" s="478"/>
    </row>
    <row r="66" spans="1:21" ht="31.5" x14ac:dyDescent="0.2">
      <c r="A66" s="811"/>
      <c r="B66" s="812"/>
      <c r="C66" s="813"/>
      <c r="D66" s="394" t="s">
        <v>1260</v>
      </c>
      <c r="E66" s="810"/>
      <c r="F66" s="374">
        <v>0</v>
      </c>
      <c r="G66" s="374">
        <v>0</v>
      </c>
      <c r="H66" s="374">
        <v>0.5</v>
      </c>
      <c r="I66" s="391" t="s">
        <v>1245</v>
      </c>
      <c r="J66" s="375" t="s">
        <v>1021</v>
      </c>
      <c r="K66" s="393"/>
      <c r="L66" s="571"/>
      <c r="M66" s="476"/>
      <c r="N66" s="477"/>
      <c r="O66" s="477"/>
      <c r="P66" s="477"/>
      <c r="Q66" s="477"/>
      <c r="R66" s="477"/>
      <c r="S66" s="477"/>
      <c r="T66" s="477"/>
      <c r="U66" s="478"/>
    </row>
    <row r="67" spans="1:21" s="4" customFormat="1" ht="31.5" x14ac:dyDescent="0.2">
      <c r="A67" s="811"/>
      <c r="B67" s="812"/>
      <c r="C67" s="813"/>
      <c r="D67" s="394" t="s">
        <v>1261</v>
      </c>
      <c r="E67" s="810"/>
      <c r="F67" s="374">
        <v>0</v>
      </c>
      <c r="G67" s="374">
        <v>0</v>
      </c>
      <c r="H67" s="374">
        <v>0.5</v>
      </c>
      <c r="I67" s="376" t="s">
        <v>1214</v>
      </c>
      <c r="J67" s="375" t="s">
        <v>1021</v>
      </c>
      <c r="K67" s="393"/>
      <c r="L67" s="571"/>
      <c r="M67" s="476"/>
      <c r="N67" s="477"/>
      <c r="O67" s="477"/>
      <c r="P67" s="477"/>
      <c r="Q67" s="477"/>
      <c r="R67" s="477"/>
      <c r="S67" s="477"/>
      <c r="T67" s="477"/>
      <c r="U67" s="478"/>
    </row>
    <row r="68" spans="1:21" s="4" customFormat="1" ht="31.5" x14ac:dyDescent="0.2">
      <c r="A68" s="811"/>
      <c r="B68" s="812"/>
      <c r="C68" s="813"/>
      <c r="D68" s="394" t="s">
        <v>1261</v>
      </c>
      <c r="E68" s="810"/>
      <c r="F68" s="374">
        <v>0</v>
      </c>
      <c r="G68" s="374">
        <v>0</v>
      </c>
      <c r="H68" s="374">
        <v>0.5</v>
      </c>
      <c r="I68" s="376" t="s">
        <v>1221</v>
      </c>
      <c r="J68" s="375" t="s">
        <v>1021</v>
      </c>
      <c r="K68" s="393"/>
      <c r="L68" s="571"/>
      <c r="M68" s="476"/>
      <c r="N68" s="477"/>
      <c r="O68" s="477"/>
      <c r="P68" s="477"/>
      <c r="Q68" s="477"/>
      <c r="R68" s="477"/>
      <c r="S68" s="477"/>
      <c r="T68" s="477"/>
      <c r="U68" s="478"/>
    </row>
    <row r="69" spans="1:21" ht="31.5" x14ac:dyDescent="0.2">
      <c r="A69" s="811"/>
      <c r="B69" s="812"/>
      <c r="C69" s="813"/>
      <c r="D69" s="394" t="s">
        <v>1261</v>
      </c>
      <c r="E69" s="810"/>
      <c r="F69" s="374">
        <v>0</v>
      </c>
      <c r="G69" s="374">
        <v>0</v>
      </c>
      <c r="H69" s="374">
        <v>0.5</v>
      </c>
      <c r="I69" s="376" t="s">
        <v>1212</v>
      </c>
      <c r="J69" s="375" t="s">
        <v>1021</v>
      </c>
      <c r="K69" s="393"/>
      <c r="L69" s="571"/>
      <c r="M69" s="476"/>
      <c r="N69" s="477"/>
      <c r="O69" s="477"/>
      <c r="P69" s="477"/>
      <c r="Q69" s="477"/>
      <c r="R69" s="477"/>
      <c r="S69" s="477"/>
      <c r="T69" s="477"/>
      <c r="U69" s="478"/>
    </row>
    <row r="70" spans="1:21" ht="31.5" x14ac:dyDescent="0.2">
      <c r="A70" s="811"/>
      <c r="B70" s="812"/>
      <c r="C70" s="813"/>
      <c r="D70" s="394" t="s">
        <v>1261</v>
      </c>
      <c r="E70" s="810"/>
      <c r="F70" s="374">
        <v>0</v>
      </c>
      <c r="G70" s="374">
        <v>0</v>
      </c>
      <c r="H70" s="374">
        <v>0.5</v>
      </c>
      <c r="I70" s="393" t="s">
        <v>1262</v>
      </c>
      <c r="J70" s="375" t="s">
        <v>1021</v>
      </c>
      <c r="K70" s="393"/>
      <c r="L70" s="571"/>
      <c r="M70" s="476"/>
      <c r="N70" s="477"/>
      <c r="O70" s="477"/>
      <c r="P70" s="477"/>
      <c r="Q70" s="477"/>
      <c r="R70" s="477"/>
      <c r="S70" s="477"/>
      <c r="T70" s="477"/>
      <c r="U70" s="478"/>
    </row>
    <row r="71" spans="1:21" ht="31.5" x14ac:dyDescent="0.2">
      <c r="A71" s="803"/>
      <c r="B71" s="805"/>
      <c r="C71" s="807"/>
      <c r="D71" s="394" t="s">
        <v>1261</v>
      </c>
      <c r="E71" s="810"/>
      <c r="F71" s="374">
        <v>0</v>
      </c>
      <c r="G71" s="374">
        <v>0</v>
      </c>
      <c r="H71" s="374">
        <v>0.5</v>
      </c>
      <c r="I71" s="391" t="s">
        <v>1236</v>
      </c>
      <c r="J71" s="375" t="s">
        <v>1021</v>
      </c>
      <c r="K71" s="393"/>
      <c r="L71" s="572"/>
      <c r="M71" s="473"/>
      <c r="N71" s="474"/>
      <c r="O71" s="474"/>
      <c r="P71" s="474"/>
      <c r="Q71" s="474"/>
      <c r="R71" s="474"/>
      <c r="S71" s="474"/>
      <c r="T71" s="474"/>
      <c r="U71" s="475"/>
    </row>
    <row r="72" spans="1:21" x14ac:dyDescent="0.2">
      <c r="A72" s="799" t="s">
        <v>295</v>
      </c>
      <c r="B72" s="800"/>
      <c r="C72" s="800"/>
      <c r="D72" s="801"/>
      <c r="E72" s="398">
        <f>SUM(E59:E71)</f>
        <v>10</v>
      </c>
      <c r="F72" s="398">
        <f>SUM(F59:F71)</f>
        <v>0</v>
      </c>
      <c r="G72" s="398">
        <f>SUM(G59:G71)</f>
        <v>0</v>
      </c>
      <c r="H72" s="398">
        <f>SUM(H59:H71)</f>
        <v>10</v>
      </c>
      <c r="I72" s="399"/>
      <c r="J72" s="375"/>
      <c r="K72" s="375"/>
      <c r="L72" s="184"/>
    </row>
  </sheetData>
  <mergeCells count="206">
    <mergeCell ref="B47:B49"/>
    <mergeCell ref="C47:C49"/>
    <mergeCell ref="D47:D49"/>
    <mergeCell ref="M59:U71"/>
    <mergeCell ref="L61:L71"/>
    <mergeCell ref="A72:D72"/>
    <mergeCell ref="A59:A60"/>
    <mergeCell ref="B59:B60"/>
    <mergeCell ref="C59:C60"/>
    <mergeCell ref="D59:D60"/>
    <mergeCell ref="E59:E60"/>
    <mergeCell ref="A61:A71"/>
    <mergeCell ref="B61:B71"/>
    <mergeCell ref="C61:C71"/>
    <mergeCell ref="E61:E71"/>
    <mergeCell ref="S43:S44"/>
    <mergeCell ref="T43:T44"/>
    <mergeCell ref="U43:U44"/>
    <mergeCell ref="I57:I58"/>
    <mergeCell ref="J57:K57"/>
    <mergeCell ref="A57:A58"/>
    <mergeCell ref="B57:C58"/>
    <mergeCell ref="D57:D58"/>
    <mergeCell ref="E57:H57"/>
    <mergeCell ref="S48:S49"/>
    <mergeCell ref="T48:T49"/>
    <mergeCell ref="U48:U49"/>
    <mergeCell ref="A54:D54"/>
    <mergeCell ref="A52:A53"/>
    <mergeCell ref="B52:B53"/>
    <mergeCell ref="C52:C53"/>
    <mergeCell ref="D52:D53"/>
    <mergeCell ref="E52:E53"/>
    <mergeCell ref="L57:L58"/>
    <mergeCell ref="M57:U57"/>
    <mergeCell ref="P48:P49"/>
    <mergeCell ref="Q48:Q49"/>
    <mergeCell ref="R48:R49"/>
    <mergeCell ref="A47:A49"/>
    <mergeCell ref="O43:O44"/>
    <mergeCell ref="P43:P44"/>
    <mergeCell ref="Q43:Q44"/>
    <mergeCell ref="R43:R44"/>
    <mergeCell ref="L41:L42"/>
    <mergeCell ref="M41:M42"/>
    <mergeCell ref="N41:N42"/>
    <mergeCell ref="O41:O42"/>
    <mergeCell ref="P41:P42"/>
    <mergeCell ref="Q41:Q42"/>
    <mergeCell ref="R41:R42"/>
    <mergeCell ref="E45:E46"/>
    <mergeCell ref="S34:S35"/>
    <mergeCell ref="T34:T35"/>
    <mergeCell ref="U34:U35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N34:N35"/>
    <mergeCell ref="O34:O35"/>
    <mergeCell ref="P34:P35"/>
    <mergeCell ref="Q34:Q35"/>
    <mergeCell ref="S41:S42"/>
    <mergeCell ref="T41:T42"/>
    <mergeCell ref="U41:U42"/>
    <mergeCell ref="L43:L44"/>
    <mergeCell ref="M43:M44"/>
    <mergeCell ref="N43:N44"/>
    <mergeCell ref="A36:A37"/>
    <mergeCell ref="L48:L49"/>
    <mergeCell ref="M48:M49"/>
    <mergeCell ref="N48:N49"/>
    <mergeCell ref="O48:O49"/>
    <mergeCell ref="B36:B37"/>
    <mergeCell ref="C36:C37"/>
    <mergeCell ref="D36:D37"/>
    <mergeCell ref="E36:E37"/>
    <mergeCell ref="A38:A40"/>
    <mergeCell ref="B38:B40"/>
    <mergeCell ref="C38:C40"/>
    <mergeCell ref="D38:D40"/>
    <mergeCell ref="E38:E40"/>
    <mergeCell ref="E47:E49"/>
    <mergeCell ref="A41:A44"/>
    <mergeCell ref="B41:B44"/>
    <mergeCell ref="C41:C44"/>
    <mergeCell ref="D41:D44"/>
    <mergeCell ref="E41:E44"/>
    <mergeCell ref="A45:A46"/>
    <mergeCell ref="B45:B46"/>
    <mergeCell ref="C45:C46"/>
    <mergeCell ref="D45:D46"/>
    <mergeCell ref="U22:U23"/>
    <mergeCell ref="A33:A35"/>
    <mergeCell ref="B33:B35"/>
    <mergeCell ref="C33:C35"/>
    <mergeCell ref="D33:D35"/>
    <mergeCell ref="E33:E35"/>
    <mergeCell ref="R34:R35"/>
    <mergeCell ref="R24:R25"/>
    <mergeCell ref="S24:S25"/>
    <mergeCell ref="T24:T25"/>
    <mergeCell ref="U24:U25"/>
    <mergeCell ref="L22:L23"/>
    <mergeCell ref="M22:M23"/>
    <mergeCell ref="N22:N23"/>
    <mergeCell ref="O22:O23"/>
    <mergeCell ref="P22:P23"/>
    <mergeCell ref="Q22:Q23"/>
    <mergeCell ref="A28:D28"/>
    <mergeCell ref="D26:D27"/>
    <mergeCell ref="E26:E27"/>
    <mergeCell ref="L31:L32"/>
    <mergeCell ref="M31:U31"/>
    <mergeCell ref="L34:L35"/>
    <mergeCell ref="M34:M35"/>
    <mergeCell ref="L24:L25"/>
    <mergeCell ref="M24:M25"/>
    <mergeCell ref="N24:N25"/>
    <mergeCell ref="O24:O25"/>
    <mergeCell ref="P24:P25"/>
    <mergeCell ref="Q24:Q25"/>
    <mergeCell ref="R22:R23"/>
    <mergeCell ref="S22:S23"/>
    <mergeCell ref="T22:T23"/>
    <mergeCell ref="R13:R14"/>
    <mergeCell ref="S13:S14"/>
    <mergeCell ref="T13:T14"/>
    <mergeCell ref="U13:U14"/>
    <mergeCell ref="L16:L17"/>
    <mergeCell ref="M16:M17"/>
    <mergeCell ref="N16:N17"/>
    <mergeCell ref="O16:O17"/>
    <mergeCell ref="P16:P17"/>
    <mergeCell ref="Q16:Q17"/>
    <mergeCell ref="L13:L14"/>
    <mergeCell ref="M13:M14"/>
    <mergeCell ref="N13:N14"/>
    <mergeCell ref="O13:O14"/>
    <mergeCell ref="P13:P14"/>
    <mergeCell ref="Q13:Q14"/>
    <mergeCell ref="R16:R17"/>
    <mergeCell ref="S16:S17"/>
    <mergeCell ref="T16:T17"/>
    <mergeCell ref="U16:U17"/>
    <mergeCell ref="L6:L7"/>
    <mergeCell ref="M6:U6"/>
    <mergeCell ref="A2:U2"/>
    <mergeCell ref="A1:U1"/>
    <mergeCell ref="A3:U3"/>
    <mergeCell ref="A50:A51"/>
    <mergeCell ref="B50:B51"/>
    <mergeCell ref="C50:C51"/>
    <mergeCell ref="D50:D51"/>
    <mergeCell ref="E50:E51"/>
    <mergeCell ref="I31:I32"/>
    <mergeCell ref="J31:K31"/>
    <mergeCell ref="A31:A32"/>
    <mergeCell ref="B31:C32"/>
    <mergeCell ref="D31:D32"/>
    <mergeCell ref="E31:H31"/>
    <mergeCell ref="A22:A25"/>
    <mergeCell ref="B22:B25"/>
    <mergeCell ref="C22:C25"/>
    <mergeCell ref="D22:D25"/>
    <mergeCell ref="E22:E25"/>
    <mergeCell ref="A26:A27"/>
    <mergeCell ref="B26:B27"/>
    <mergeCell ref="C26:C27"/>
    <mergeCell ref="A15:A17"/>
    <mergeCell ref="B15:B17"/>
    <mergeCell ref="C15:C17"/>
    <mergeCell ref="D15:D17"/>
    <mergeCell ref="E15:E17"/>
    <mergeCell ref="A20:A21"/>
    <mergeCell ref="B20:B21"/>
    <mergeCell ref="C20:C21"/>
    <mergeCell ref="D20:D21"/>
    <mergeCell ref="E20:E21"/>
    <mergeCell ref="A10:A11"/>
    <mergeCell ref="B10:B11"/>
    <mergeCell ref="C10:C11"/>
    <mergeCell ref="D10:D11"/>
    <mergeCell ref="E10:E11"/>
    <mergeCell ref="A12:A14"/>
    <mergeCell ref="B12:B14"/>
    <mergeCell ref="C12:C14"/>
    <mergeCell ref="D12:D14"/>
    <mergeCell ref="E12:E14"/>
    <mergeCell ref="A8:A9"/>
    <mergeCell ref="B8:B9"/>
    <mergeCell ref="C8:C9"/>
    <mergeCell ref="D8:D9"/>
    <mergeCell ref="E8:E9"/>
    <mergeCell ref="I6:I7"/>
    <mergeCell ref="J6:K6"/>
    <mergeCell ref="A6:A7"/>
    <mergeCell ref="B6:C7"/>
    <mergeCell ref="D6:D7"/>
    <mergeCell ref="E6:H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00"/>
  <sheetViews>
    <sheetView topLeftCell="A85" zoomScale="80" zoomScaleNormal="80" workbookViewId="0">
      <selection activeCell="L96" sqref="L96:T99"/>
    </sheetView>
  </sheetViews>
  <sheetFormatPr defaultRowHeight="16.5" x14ac:dyDescent="0.3"/>
  <cols>
    <col min="1" max="1" width="5.375" style="109" customWidth="1"/>
    <col min="2" max="2" width="8.25" style="109" bestFit="1" customWidth="1"/>
    <col min="3" max="3" width="18.25" style="128" customWidth="1"/>
    <col min="4" max="7" width="5.625" style="109" customWidth="1"/>
    <col min="8" max="8" width="34.375" style="109" bestFit="1" customWidth="1"/>
    <col min="9" max="10" width="5.625" style="109" customWidth="1"/>
    <col min="11" max="11" width="9" style="159"/>
    <col min="12" max="13" width="13.375" style="31" customWidth="1"/>
    <col min="14" max="18" width="9" style="31"/>
    <col min="19" max="19" width="13.375" style="31" customWidth="1"/>
    <col min="20" max="20" width="9" style="31"/>
  </cols>
  <sheetData>
    <row r="1" spans="1:20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</row>
    <row r="2" spans="1:20" x14ac:dyDescent="0.2">
      <c r="A2" s="496" t="s">
        <v>1305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</row>
    <row r="3" spans="1:20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</row>
    <row r="5" spans="1:20" x14ac:dyDescent="0.3">
      <c r="A5" s="273" t="s">
        <v>212</v>
      </c>
    </row>
    <row r="6" spans="1:20" x14ac:dyDescent="0.2">
      <c r="A6" s="479" t="s">
        <v>0</v>
      </c>
      <c r="B6" s="479" t="s">
        <v>1</v>
      </c>
      <c r="C6" s="819" t="s">
        <v>36</v>
      </c>
      <c r="D6" s="479" t="s">
        <v>1094</v>
      </c>
      <c r="E6" s="479"/>
      <c r="F6" s="479"/>
      <c r="G6" s="479"/>
      <c r="H6" s="479" t="s">
        <v>214</v>
      </c>
      <c r="I6" s="479" t="s">
        <v>1095</v>
      </c>
      <c r="J6" s="479"/>
      <c r="K6" s="479" t="s">
        <v>456</v>
      </c>
      <c r="L6" s="479" t="s">
        <v>457</v>
      </c>
      <c r="M6" s="479"/>
      <c r="N6" s="479"/>
      <c r="O6" s="479"/>
      <c r="P6" s="479"/>
      <c r="Q6" s="479"/>
      <c r="R6" s="479"/>
      <c r="S6" s="479"/>
      <c r="T6" s="479"/>
    </row>
    <row r="7" spans="1:20" ht="33" x14ac:dyDescent="0.2">
      <c r="A7" s="479"/>
      <c r="B7" s="479"/>
      <c r="C7" s="819"/>
      <c r="D7" s="287" t="s">
        <v>4</v>
      </c>
      <c r="E7" s="287" t="s">
        <v>5</v>
      </c>
      <c r="F7" s="287" t="s">
        <v>171</v>
      </c>
      <c r="G7" s="287" t="s">
        <v>1263</v>
      </c>
      <c r="H7" s="479"/>
      <c r="I7" s="287" t="s">
        <v>174</v>
      </c>
      <c r="J7" s="287" t="s">
        <v>15</v>
      </c>
      <c r="K7" s="479"/>
      <c r="L7" s="298" t="s">
        <v>458</v>
      </c>
      <c r="M7" s="298" t="s">
        <v>459</v>
      </c>
      <c r="N7" s="287" t="s">
        <v>460</v>
      </c>
      <c r="O7" s="287" t="s">
        <v>461</v>
      </c>
      <c r="P7" s="287" t="s">
        <v>462</v>
      </c>
      <c r="Q7" s="287" t="s">
        <v>463</v>
      </c>
      <c r="R7" s="298" t="s">
        <v>464</v>
      </c>
      <c r="S7" s="298" t="s">
        <v>465</v>
      </c>
      <c r="T7" s="287" t="s">
        <v>466</v>
      </c>
    </row>
    <row r="8" spans="1:20" x14ac:dyDescent="0.2">
      <c r="A8" s="814">
        <v>1</v>
      </c>
      <c r="B8" s="814" t="s">
        <v>1264</v>
      </c>
      <c r="C8" s="815" t="s">
        <v>1265</v>
      </c>
      <c r="D8" s="814">
        <v>2</v>
      </c>
      <c r="E8" s="814">
        <v>0</v>
      </c>
      <c r="F8" s="814">
        <v>0</v>
      </c>
      <c r="G8" s="814">
        <f>SUM(D8:F9)</f>
        <v>2</v>
      </c>
      <c r="H8" s="264" t="s">
        <v>1266</v>
      </c>
      <c r="I8" s="297" t="s">
        <v>1021</v>
      </c>
      <c r="J8" s="297"/>
      <c r="K8" s="287" t="s">
        <v>467</v>
      </c>
      <c r="L8" s="416"/>
      <c r="M8" s="416"/>
      <c r="N8" s="416"/>
      <c r="O8" s="297" t="s">
        <v>1356</v>
      </c>
      <c r="P8" s="297">
        <v>1</v>
      </c>
      <c r="Q8" s="416"/>
      <c r="R8" s="416"/>
      <c r="S8" s="416"/>
      <c r="T8" s="416"/>
    </row>
    <row r="9" spans="1:20" x14ac:dyDescent="0.2">
      <c r="A9" s="814"/>
      <c r="B9" s="814"/>
      <c r="C9" s="815"/>
      <c r="D9" s="814"/>
      <c r="E9" s="814"/>
      <c r="F9" s="814"/>
      <c r="G9" s="814"/>
      <c r="H9" s="264" t="s">
        <v>1267</v>
      </c>
      <c r="I9" s="297"/>
      <c r="J9" s="297" t="s">
        <v>1021</v>
      </c>
      <c r="K9" s="287" t="s">
        <v>468</v>
      </c>
      <c r="L9" s="416"/>
      <c r="M9" s="416"/>
      <c r="N9" s="416"/>
      <c r="O9" s="297" t="s">
        <v>1356</v>
      </c>
      <c r="P9" s="297">
        <v>1</v>
      </c>
      <c r="Q9" s="416"/>
      <c r="R9" s="416"/>
      <c r="S9" s="416"/>
      <c r="T9" s="416"/>
    </row>
    <row r="10" spans="1:20" s="4" customFormat="1" x14ac:dyDescent="0.2">
      <c r="A10" s="288"/>
      <c r="B10" s="288"/>
      <c r="C10" s="369"/>
      <c r="D10" s="288"/>
      <c r="E10" s="288"/>
      <c r="F10" s="288"/>
      <c r="G10" s="288"/>
      <c r="H10" s="264"/>
      <c r="I10" s="297"/>
      <c r="J10" s="297"/>
      <c r="K10" s="287" t="s">
        <v>1003</v>
      </c>
      <c r="L10" s="416"/>
      <c r="M10" s="416"/>
      <c r="N10" s="416"/>
      <c r="O10" s="416"/>
      <c r="P10" s="297">
        <v>1</v>
      </c>
      <c r="Q10" s="416"/>
      <c r="R10" s="416"/>
      <c r="S10" s="416"/>
      <c r="T10" s="416"/>
    </row>
    <row r="11" spans="1:20" s="4" customFormat="1" x14ac:dyDescent="0.2">
      <c r="A11" s="288"/>
      <c r="B11" s="288"/>
      <c r="C11" s="369"/>
      <c r="D11" s="288"/>
      <c r="E11" s="288"/>
      <c r="F11" s="288"/>
      <c r="G11" s="288"/>
      <c r="H11" s="264"/>
      <c r="I11" s="297"/>
      <c r="J11" s="297"/>
      <c r="K11" s="287" t="s">
        <v>1351</v>
      </c>
      <c r="L11" s="416"/>
      <c r="M11" s="416"/>
      <c r="N11" s="416"/>
      <c r="O11" s="416"/>
      <c r="P11" s="297">
        <v>1</v>
      </c>
      <c r="Q11" s="416"/>
      <c r="R11" s="416"/>
      <c r="S11" s="416"/>
      <c r="T11" s="416"/>
    </row>
    <row r="12" spans="1:20" x14ac:dyDescent="0.2">
      <c r="A12" s="497">
        <v>2</v>
      </c>
      <c r="B12" s="497" t="s">
        <v>1268</v>
      </c>
      <c r="C12" s="624" t="s">
        <v>1269</v>
      </c>
      <c r="D12" s="497">
        <v>1</v>
      </c>
      <c r="E12" s="497">
        <v>1</v>
      </c>
      <c r="F12" s="497">
        <v>0</v>
      </c>
      <c r="G12" s="497">
        <f t="shared" ref="G12" si="0">SUM(D12:F13)</f>
        <v>2</v>
      </c>
      <c r="H12" s="264" t="s">
        <v>1270</v>
      </c>
      <c r="I12" s="297" t="s">
        <v>1021</v>
      </c>
      <c r="J12" s="297"/>
      <c r="K12" s="287" t="s">
        <v>467</v>
      </c>
      <c r="L12" s="416"/>
      <c r="M12" s="416"/>
      <c r="N12" s="416"/>
      <c r="O12" s="297" t="s">
        <v>1356</v>
      </c>
      <c r="P12" s="297">
        <v>1</v>
      </c>
      <c r="Q12" s="416"/>
      <c r="R12" s="416"/>
      <c r="S12" s="416"/>
      <c r="T12" s="416"/>
    </row>
    <row r="13" spans="1:20" x14ac:dyDescent="0.2">
      <c r="A13" s="650"/>
      <c r="B13" s="650"/>
      <c r="C13" s="625"/>
      <c r="D13" s="650"/>
      <c r="E13" s="650"/>
      <c r="F13" s="650"/>
      <c r="G13" s="650"/>
      <c r="H13" s="126" t="s">
        <v>1271</v>
      </c>
      <c r="I13" s="297" t="s">
        <v>1021</v>
      </c>
      <c r="J13" s="297"/>
      <c r="K13" s="287" t="s">
        <v>468</v>
      </c>
      <c r="L13" s="416"/>
      <c r="M13" s="416"/>
      <c r="N13" s="416"/>
      <c r="O13" s="297" t="s">
        <v>1356</v>
      </c>
      <c r="P13" s="297">
        <v>1</v>
      </c>
      <c r="Q13" s="416"/>
      <c r="R13" s="416"/>
      <c r="S13" s="416"/>
      <c r="T13" s="416"/>
    </row>
    <row r="14" spans="1:20" x14ac:dyDescent="0.2">
      <c r="A14" s="498"/>
      <c r="B14" s="498"/>
      <c r="C14" s="652"/>
      <c r="D14" s="498"/>
      <c r="E14" s="498"/>
      <c r="F14" s="498"/>
      <c r="G14" s="498"/>
      <c r="H14" s="126" t="s">
        <v>1272</v>
      </c>
      <c r="I14" s="297" t="s">
        <v>1021</v>
      </c>
      <c r="J14" s="297"/>
      <c r="K14" s="287" t="s">
        <v>1003</v>
      </c>
      <c r="L14" s="416"/>
      <c r="M14" s="416"/>
      <c r="N14" s="416"/>
      <c r="O14" s="416"/>
      <c r="P14" s="297">
        <v>1</v>
      </c>
      <c r="Q14" s="416"/>
      <c r="R14" s="416"/>
      <c r="S14" s="416"/>
      <c r="T14" s="416"/>
    </row>
    <row r="15" spans="1:20" s="4" customFormat="1" x14ac:dyDescent="0.2">
      <c r="A15" s="301"/>
      <c r="B15" s="301"/>
      <c r="C15" s="370"/>
      <c r="D15" s="301"/>
      <c r="E15" s="301"/>
      <c r="F15" s="301"/>
      <c r="G15" s="301"/>
      <c r="H15" s="126"/>
      <c r="I15" s="297"/>
      <c r="J15" s="297"/>
      <c r="K15" s="287" t="s">
        <v>1351</v>
      </c>
      <c r="L15" s="416"/>
      <c r="M15" s="416"/>
      <c r="N15" s="416"/>
      <c r="O15" s="416"/>
      <c r="P15" s="297">
        <v>1</v>
      </c>
      <c r="Q15" s="416"/>
      <c r="R15" s="416"/>
      <c r="S15" s="416"/>
      <c r="T15" s="416"/>
    </row>
    <row r="16" spans="1:20" x14ac:dyDescent="0.2">
      <c r="A16" s="497">
        <v>3</v>
      </c>
      <c r="B16" s="816" t="s">
        <v>1273</v>
      </c>
      <c r="C16" s="624" t="s">
        <v>1274</v>
      </c>
      <c r="D16" s="497">
        <v>1</v>
      </c>
      <c r="E16" s="497">
        <v>1</v>
      </c>
      <c r="F16" s="497">
        <v>0</v>
      </c>
      <c r="G16" s="497">
        <f t="shared" ref="G16" si="1">SUM(D16:F17)</f>
        <v>2</v>
      </c>
      <c r="H16" s="264" t="s">
        <v>1275</v>
      </c>
      <c r="I16" s="297" t="s">
        <v>1021</v>
      </c>
      <c r="J16" s="297"/>
      <c r="K16" s="287" t="s">
        <v>467</v>
      </c>
      <c r="L16" s="416"/>
      <c r="M16" s="416"/>
      <c r="N16" s="297" t="s">
        <v>1356</v>
      </c>
      <c r="O16" s="297" t="s">
        <v>1356</v>
      </c>
      <c r="P16" s="297">
        <v>4</v>
      </c>
      <c r="Q16" s="297">
        <v>1</v>
      </c>
      <c r="R16" s="416"/>
      <c r="S16" s="416"/>
      <c r="T16" s="297">
        <v>2</v>
      </c>
    </row>
    <row r="17" spans="1:20" x14ac:dyDescent="0.3">
      <c r="A17" s="650"/>
      <c r="B17" s="817"/>
      <c r="C17" s="625"/>
      <c r="D17" s="650"/>
      <c r="E17" s="650"/>
      <c r="F17" s="650"/>
      <c r="G17" s="650"/>
      <c r="H17" s="308" t="s">
        <v>1276</v>
      </c>
      <c r="I17" s="32"/>
      <c r="J17" s="32" t="s">
        <v>1021</v>
      </c>
      <c r="K17" s="287" t="s">
        <v>468</v>
      </c>
      <c r="L17" s="416"/>
      <c r="M17" s="416"/>
      <c r="N17" s="297" t="s">
        <v>1356</v>
      </c>
      <c r="O17" s="297" t="s">
        <v>1356</v>
      </c>
      <c r="P17" s="297">
        <v>4</v>
      </c>
      <c r="Q17" s="297">
        <v>1</v>
      </c>
      <c r="R17" s="416"/>
      <c r="S17" s="416"/>
      <c r="T17" s="297">
        <v>2</v>
      </c>
    </row>
    <row r="18" spans="1:20" x14ac:dyDescent="0.3">
      <c r="A18" s="498"/>
      <c r="B18" s="818"/>
      <c r="C18" s="652"/>
      <c r="D18" s="498"/>
      <c r="E18" s="498"/>
      <c r="F18" s="498"/>
      <c r="G18" s="498"/>
      <c r="H18" s="308" t="s">
        <v>1277</v>
      </c>
      <c r="I18" s="32"/>
      <c r="J18" s="32" t="s">
        <v>1021</v>
      </c>
      <c r="K18" s="287" t="s">
        <v>1003</v>
      </c>
      <c r="L18" s="416"/>
      <c r="M18" s="416"/>
      <c r="N18" s="416"/>
      <c r="O18" s="416"/>
      <c r="P18" s="416"/>
      <c r="Q18" s="297">
        <v>1</v>
      </c>
      <c r="R18" s="416"/>
      <c r="S18" s="416"/>
      <c r="T18" s="416"/>
    </row>
    <row r="19" spans="1:20" s="4" customFormat="1" x14ac:dyDescent="0.3">
      <c r="A19" s="289"/>
      <c r="B19" s="302"/>
      <c r="C19" s="405"/>
      <c r="D19" s="289"/>
      <c r="E19" s="289"/>
      <c r="F19" s="289"/>
      <c r="G19" s="289"/>
      <c r="H19" s="308"/>
      <c r="I19" s="32"/>
      <c r="J19" s="32"/>
      <c r="K19" s="287" t="s">
        <v>1351</v>
      </c>
      <c r="L19" s="416"/>
      <c r="M19" s="416"/>
      <c r="N19" s="416"/>
      <c r="O19" s="416"/>
      <c r="P19" s="416"/>
      <c r="Q19" s="297">
        <v>1</v>
      </c>
      <c r="R19" s="416"/>
      <c r="S19" s="416"/>
      <c r="T19" s="416"/>
    </row>
    <row r="20" spans="1:20" x14ac:dyDescent="0.2">
      <c r="A20" s="814">
        <v>4</v>
      </c>
      <c r="B20" s="814" t="s">
        <v>1278</v>
      </c>
      <c r="C20" s="815" t="s">
        <v>1279</v>
      </c>
      <c r="D20" s="814">
        <v>1</v>
      </c>
      <c r="E20" s="814">
        <v>1</v>
      </c>
      <c r="F20" s="814">
        <v>0</v>
      </c>
      <c r="G20" s="814">
        <f>SUM(D20:F20)</f>
        <v>2</v>
      </c>
      <c r="H20" s="305" t="s">
        <v>1280</v>
      </c>
      <c r="I20" s="297" t="s">
        <v>1021</v>
      </c>
      <c r="J20" s="297"/>
      <c r="K20" s="287" t="s">
        <v>467</v>
      </c>
      <c r="L20" s="416"/>
      <c r="M20" s="416"/>
      <c r="N20" s="416"/>
      <c r="O20" s="297" t="s">
        <v>1356</v>
      </c>
      <c r="P20" s="416"/>
      <c r="Q20" s="297">
        <v>2</v>
      </c>
      <c r="R20" s="416"/>
      <c r="S20" s="416"/>
      <c r="T20" s="416"/>
    </row>
    <row r="21" spans="1:20" x14ac:dyDescent="0.3">
      <c r="A21" s="814"/>
      <c r="B21" s="814"/>
      <c r="C21" s="815"/>
      <c r="D21" s="814"/>
      <c r="E21" s="814"/>
      <c r="F21" s="814"/>
      <c r="G21" s="814"/>
      <c r="H21" s="403" t="s">
        <v>1281</v>
      </c>
      <c r="I21" s="297" t="s">
        <v>1021</v>
      </c>
      <c r="J21" s="297"/>
      <c r="K21" s="287" t="s">
        <v>468</v>
      </c>
      <c r="L21" s="416"/>
      <c r="M21" s="416"/>
      <c r="N21" s="416"/>
      <c r="O21" s="297" t="s">
        <v>1356</v>
      </c>
      <c r="P21" s="416"/>
      <c r="Q21" s="297">
        <v>2</v>
      </c>
      <c r="R21" s="416"/>
      <c r="S21" s="416"/>
      <c r="T21" s="416"/>
    </row>
    <row r="22" spans="1:20" s="4" customFormat="1" x14ac:dyDescent="0.3">
      <c r="A22" s="288"/>
      <c r="B22" s="288"/>
      <c r="C22" s="369"/>
      <c r="D22" s="288"/>
      <c r="E22" s="288"/>
      <c r="F22" s="288"/>
      <c r="G22" s="288"/>
      <c r="H22" s="403"/>
      <c r="I22" s="297"/>
      <c r="J22" s="297"/>
      <c r="K22" s="287" t="s">
        <v>1003</v>
      </c>
      <c r="L22" s="416"/>
      <c r="M22" s="416"/>
      <c r="N22" s="416"/>
      <c r="O22" s="416"/>
      <c r="P22" s="416"/>
      <c r="Q22" s="297">
        <v>2</v>
      </c>
      <c r="R22" s="416"/>
      <c r="S22" s="416"/>
      <c r="T22" s="416"/>
    </row>
    <row r="23" spans="1:20" s="4" customFormat="1" x14ac:dyDescent="0.3">
      <c r="A23" s="288"/>
      <c r="B23" s="288"/>
      <c r="C23" s="369"/>
      <c r="D23" s="288"/>
      <c r="E23" s="288"/>
      <c r="F23" s="288"/>
      <c r="G23" s="288"/>
      <c r="H23" s="403"/>
      <c r="I23" s="297"/>
      <c r="J23" s="297"/>
      <c r="K23" s="287" t="s">
        <v>1351</v>
      </c>
      <c r="L23" s="416"/>
      <c r="M23" s="416"/>
      <c r="N23" s="416"/>
      <c r="O23" s="416"/>
      <c r="P23" s="416"/>
      <c r="Q23" s="297">
        <v>2</v>
      </c>
      <c r="R23" s="416"/>
      <c r="S23" s="416"/>
      <c r="T23" s="416"/>
    </row>
    <row r="24" spans="1:20" x14ac:dyDescent="0.3">
      <c r="A24" s="497">
        <v>5</v>
      </c>
      <c r="B24" s="497" t="s">
        <v>1282</v>
      </c>
      <c r="C24" s="624" t="s">
        <v>1283</v>
      </c>
      <c r="D24" s="497">
        <v>1</v>
      </c>
      <c r="E24" s="497">
        <v>1</v>
      </c>
      <c r="F24" s="497">
        <v>0</v>
      </c>
      <c r="G24" s="497">
        <f>SUM(D24:F24)</f>
        <v>2</v>
      </c>
      <c r="H24" s="308" t="s">
        <v>1284</v>
      </c>
      <c r="I24" s="297" t="s">
        <v>1021</v>
      </c>
      <c r="J24" s="297"/>
      <c r="K24" s="287" t="s">
        <v>467</v>
      </c>
      <c r="L24" s="416"/>
      <c r="M24" s="416"/>
      <c r="N24" s="297" t="s">
        <v>1356</v>
      </c>
      <c r="O24" s="297" t="s">
        <v>1356</v>
      </c>
      <c r="P24" s="297">
        <v>5</v>
      </c>
      <c r="Q24" s="297">
        <v>4</v>
      </c>
      <c r="R24" s="416"/>
      <c r="S24" s="416"/>
      <c r="T24" s="416"/>
    </row>
    <row r="25" spans="1:20" x14ac:dyDescent="0.2">
      <c r="A25" s="650"/>
      <c r="B25" s="650"/>
      <c r="C25" s="625"/>
      <c r="D25" s="650"/>
      <c r="E25" s="650"/>
      <c r="F25" s="650"/>
      <c r="G25" s="650"/>
      <c r="H25" s="305" t="s">
        <v>1285</v>
      </c>
      <c r="I25" s="297" t="s">
        <v>1021</v>
      </c>
      <c r="J25" s="297"/>
      <c r="K25" s="287" t="s">
        <v>468</v>
      </c>
      <c r="L25" s="416"/>
      <c r="M25" s="416"/>
      <c r="N25" s="297" t="s">
        <v>1356</v>
      </c>
      <c r="O25" s="297" t="s">
        <v>1356</v>
      </c>
      <c r="P25" s="297">
        <v>5</v>
      </c>
      <c r="Q25" s="297">
        <v>4</v>
      </c>
      <c r="R25" s="416"/>
      <c r="S25" s="416"/>
      <c r="T25" s="416"/>
    </row>
    <row r="26" spans="1:20" x14ac:dyDescent="0.2">
      <c r="A26" s="650"/>
      <c r="B26" s="650"/>
      <c r="C26" s="625"/>
      <c r="D26" s="650"/>
      <c r="E26" s="650"/>
      <c r="F26" s="650"/>
      <c r="G26" s="650"/>
      <c r="H26" s="305" t="s">
        <v>1286</v>
      </c>
      <c r="I26" s="297" t="s">
        <v>1021</v>
      </c>
      <c r="J26" s="297"/>
      <c r="K26" s="287" t="s">
        <v>1003</v>
      </c>
      <c r="L26" s="416"/>
      <c r="M26" s="416"/>
      <c r="N26" s="416"/>
      <c r="O26" s="416"/>
      <c r="P26" s="416"/>
      <c r="Q26" s="297">
        <v>1</v>
      </c>
      <c r="R26" s="416"/>
      <c r="S26" s="416"/>
      <c r="T26" s="416"/>
    </row>
    <row r="27" spans="1:20" x14ac:dyDescent="0.2">
      <c r="A27" s="498"/>
      <c r="B27" s="498"/>
      <c r="C27" s="652"/>
      <c r="D27" s="498"/>
      <c r="E27" s="498"/>
      <c r="F27" s="498"/>
      <c r="G27" s="498"/>
      <c r="H27" s="305" t="s">
        <v>1287</v>
      </c>
      <c r="I27" s="297" t="s">
        <v>1021</v>
      </c>
      <c r="J27" s="297"/>
      <c r="K27" s="287" t="s">
        <v>1351</v>
      </c>
      <c r="L27" s="416"/>
      <c r="M27" s="416"/>
      <c r="N27" s="416"/>
      <c r="O27" s="416"/>
      <c r="P27" s="416"/>
      <c r="Q27" s="297">
        <v>1</v>
      </c>
      <c r="R27" s="416"/>
      <c r="S27" s="416"/>
      <c r="T27" s="416"/>
    </row>
    <row r="28" spans="1:20" x14ac:dyDescent="0.2">
      <c r="A28" s="497">
        <v>6</v>
      </c>
      <c r="B28" s="497" t="s">
        <v>1288</v>
      </c>
      <c r="C28" s="624" t="s">
        <v>1289</v>
      </c>
      <c r="D28" s="497">
        <v>1</v>
      </c>
      <c r="E28" s="497">
        <v>2</v>
      </c>
      <c r="F28" s="497">
        <v>0</v>
      </c>
      <c r="G28" s="497">
        <f t="shared" ref="G28:G32" si="2">SUM(D28:F28)</f>
        <v>3</v>
      </c>
      <c r="H28" s="264" t="s">
        <v>1290</v>
      </c>
      <c r="I28" s="297" t="s">
        <v>1021</v>
      </c>
      <c r="J28" s="297"/>
      <c r="K28" s="287" t="s">
        <v>467</v>
      </c>
      <c r="L28" s="416"/>
      <c r="M28" s="416"/>
      <c r="N28" s="416"/>
      <c r="O28" s="297" t="s">
        <v>1356</v>
      </c>
      <c r="P28" s="416"/>
      <c r="Q28" s="297">
        <v>1</v>
      </c>
      <c r="R28" s="416"/>
      <c r="S28" s="416"/>
      <c r="T28" s="297">
        <v>1</v>
      </c>
    </row>
    <row r="29" spans="1:20" x14ac:dyDescent="0.3">
      <c r="A29" s="650"/>
      <c r="B29" s="650"/>
      <c r="C29" s="625"/>
      <c r="D29" s="650"/>
      <c r="E29" s="650"/>
      <c r="F29" s="650"/>
      <c r="G29" s="650"/>
      <c r="H29" s="308" t="s">
        <v>1291</v>
      </c>
      <c r="I29" s="297" t="s">
        <v>1021</v>
      </c>
      <c r="J29" s="297"/>
      <c r="K29" s="287" t="s">
        <v>468</v>
      </c>
      <c r="L29" s="416"/>
      <c r="M29" s="416"/>
      <c r="N29" s="416"/>
      <c r="O29" s="297" t="s">
        <v>1356</v>
      </c>
      <c r="P29" s="416"/>
      <c r="Q29" s="297">
        <v>1</v>
      </c>
      <c r="R29" s="416"/>
      <c r="S29" s="416"/>
      <c r="T29" s="297">
        <v>1</v>
      </c>
    </row>
    <row r="30" spans="1:20" x14ac:dyDescent="0.3">
      <c r="A30" s="498"/>
      <c r="B30" s="498"/>
      <c r="C30" s="652"/>
      <c r="D30" s="498"/>
      <c r="E30" s="498"/>
      <c r="F30" s="498"/>
      <c r="G30" s="498"/>
      <c r="H30" s="308" t="s">
        <v>1277</v>
      </c>
      <c r="I30" s="297" t="s">
        <v>1021</v>
      </c>
      <c r="J30" s="297"/>
      <c r="K30" s="287" t="s">
        <v>1003</v>
      </c>
      <c r="L30" s="416"/>
      <c r="M30" s="416"/>
      <c r="N30" s="416"/>
      <c r="O30" s="416"/>
      <c r="P30" s="416"/>
      <c r="Q30" s="366">
        <v>1</v>
      </c>
      <c r="R30" s="416"/>
      <c r="S30" s="416"/>
      <c r="T30" s="366">
        <v>1</v>
      </c>
    </row>
    <row r="31" spans="1:20" s="4" customFormat="1" x14ac:dyDescent="0.3">
      <c r="A31" s="289"/>
      <c r="B31" s="289"/>
      <c r="C31" s="405"/>
      <c r="D31" s="289"/>
      <c r="E31" s="289"/>
      <c r="F31" s="289"/>
      <c r="G31" s="289"/>
      <c r="H31" s="308"/>
      <c r="I31" s="297"/>
      <c r="J31" s="297"/>
      <c r="K31" s="287" t="s">
        <v>1351</v>
      </c>
      <c r="L31" s="416"/>
      <c r="M31" s="416"/>
      <c r="N31" s="416"/>
      <c r="O31" s="416"/>
      <c r="P31" s="416"/>
      <c r="Q31" s="366">
        <v>1</v>
      </c>
      <c r="R31" s="416"/>
      <c r="S31" s="416"/>
      <c r="T31" s="366">
        <v>1</v>
      </c>
    </row>
    <row r="32" spans="1:20" x14ac:dyDescent="0.3">
      <c r="A32" s="814">
        <v>7</v>
      </c>
      <c r="B32" s="814" t="s">
        <v>1292</v>
      </c>
      <c r="C32" s="815" t="s">
        <v>1293</v>
      </c>
      <c r="D32" s="814">
        <v>2</v>
      </c>
      <c r="E32" s="814">
        <v>0</v>
      </c>
      <c r="F32" s="814">
        <v>0</v>
      </c>
      <c r="G32" s="814">
        <f t="shared" si="2"/>
        <v>2</v>
      </c>
      <c r="H32" s="308" t="s">
        <v>1294</v>
      </c>
      <c r="I32" s="297" t="s">
        <v>1021</v>
      </c>
      <c r="J32" s="297"/>
      <c r="K32" s="287" t="s">
        <v>467</v>
      </c>
      <c r="L32" s="416"/>
      <c r="M32" s="416"/>
      <c r="N32" s="416"/>
      <c r="O32" s="297" t="s">
        <v>1356</v>
      </c>
      <c r="P32" s="416"/>
      <c r="Q32" s="297">
        <v>1</v>
      </c>
      <c r="R32" s="416"/>
      <c r="S32" s="416"/>
      <c r="T32" s="416"/>
    </row>
    <row r="33" spans="1:20" x14ac:dyDescent="0.3">
      <c r="A33" s="814"/>
      <c r="B33" s="814"/>
      <c r="C33" s="815"/>
      <c r="D33" s="814"/>
      <c r="E33" s="814"/>
      <c r="F33" s="814"/>
      <c r="G33" s="814"/>
      <c r="H33" s="308" t="s">
        <v>1295</v>
      </c>
      <c r="I33" s="297"/>
      <c r="J33" s="297" t="s">
        <v>1021</v>
      </c>
      <c r="K33" s="287" t="s">
        <v>468</v>
      </c>
      <c r="L33" s="416"/>
      <c r="M33" s="416"/>
      <c r="N33" s="416"/>
      <c r="O33" s="297" t="s">
        <v>1356</v>
      </c>
      <c r="P33" s="416"/>
      <c r="Q33" s="297">
        <v>1</v>
      </c>
      <c r="R33" s="416"/>
      <c r="S33" s="416"/>
      <c r="T33" s="416"/>
    </row>
    <row r="34" spans="1:20" s="4" customFormat="1" x14ac:dyDescent="0.3">
      <c r="A34" s="288"/>
      <c r="B34" s="288"/>
      <c r="C34" s="369"/>
      <c r="D34" s="288"/>
      <c r="E34" s="288"/>
      <c r="F34" s="288"/>
      <c r="G34" s="288"/>
      <c r="H34" s="308"/>
      <c r="I34" s="297"/>
      <c r="J34" s="297"/>
      <c r="K34" s="287" t="s">
        <v>1003</v>
      </c>
      <c r="L34" s="416"/>
      <c r="M34" s="416"/>
      <c r="N34" s="416"/>
      <c r="O34" s="416"/>
      <c r="P34" s="416"/>
      <c r="Q34" s="366">
        <v>1</v>
      </c>
      <c r="R34" s="416"/>
      <c r="S34" s="416"/>
      <c r="T34" s="416"/>
    </row>
    <row r="35" spans="1:20" s="4" customFormat="1" x14ac:dyDescent="0.3">
      <c r="A35" s="288"/>
      <c r="B35" s="288"/>
      <c r="C35" s="369"/>
      <c r="D35" s="288"/>
      <c r="E35" s="288"/>
      <c r="F35" s="288"/>
      <c r="G35" s="288"/>
      <c r="H35" s="308"/>
      <c r="I35" s="297"/>
      <c r="J35" s="297"/>
      <c r="K35" s="287" t="s">
        <v>1351</v>
      </c>
      <c r="L35" s="416"/>
      <c r="M35" s="416"/>
      <c r="N35" s="416"/>
      <c r="O35" s="416"/>
      <c r="P35" s="416"/>
      <c r="Q35" s="366">
        <v>1</v>
      </c>
      <c r="R35" s="416"/>
      <c r="S35" s="416"/>
      <c r="T35" s="416"/>
    </row>
    <row r="36" spans="1:20" x14ac:dyDescent="0.2">
      <c r="A36" s="497">
        <v>8</v>
      </c>
      <c r="B36" s="497" t="s">
        <v>1296</v>
      </c>
      <c r="C36" s="624" t="s">
        <v>1297</v>
      </c>
      <c r="D36" s="497">
        <v>1</v>
      </c>
      <c r="E36" s="497">
        <v>2</v>
      </c>
      <c r="F36" s="497">
        <v>0</v>
      </c>
      <c r="G36" s="497">
        <f>SUM(D36:F37)</f>
        <v>3</v>
      </c>
      <c r="H36" s="305" t="s">
        <v>1298</v>
      </c>
      <c r="I36" s="297" t="s">
        <v>1021</v>
      </c>
      <c r="J36" s="297"/>
      <c r="K36" s="287" t="s">
        <v>467</v>
      </c>
      <c r="L36" s="416"/>
      <c r="M36" s="416"/>
      <c r="N36" s="416"/>
      <c r="O36" s="297" t="s">
        <v>1356</v>
      </c>
      <c r="P36" s="297">
        <v>2</v>
      </c>
      <c r="Q36" s="297">
        <v>1</v>
      </c>
      <c r="R36" s="416"/>
      <c r="S36" s="297">
        <v>2</v>
      </c>
      <c r="T36" s="416"/>
    </row>
    <row r="37" spans="1:20" x14ac:dyDescent="0.2">
      <c r="A37" s="650"/>
      <c r="B37" s="650"/>
      <c r="C37" s="625"/>
      <c r="D37" s="650"/>
      <c r="E37" s="650"/>
      <c r="F37" s="650"/>
      <c r="G37" s="650"/>
      <c r="H37" s="305" t="s">
        <v>1299</v>
      </c>
      <c r="I37" s="297" t="s">
        <v>1021</v>
      </c>
      <c r="J37" s="297"/>
      <c r="K37" s="287" t="s">
        <v>468</v>
      </c>
      <c r="L37" s="416"/>
      <c r="M37" s="416"/>
      <c r="N37" s="416"/>
      <c r="O37" s="297" t="s">
        <v>1356</v>
      </c>
      <c r="P37" s="297">
        <v>2</v>
      </c>
      <c r="Q37" s="297">
        <v>1</v>
      </c>
      <c r="R37" s="416"/>
      <c r="S37" s="297">
        <v>2</v>
      </c>
      <c r="T37" s="416"/>
    </row>
    <row r="38" spans="1:20" x14ac:dyDescent="0.2">
      <c r="A38" s="650"/>
      <c r="B38" s="650"/>
      <c r="C38" s="625"/>
      <c r="D38" s="650"/>
      <c r="E38" s="650"/>
      <c r="F38" s="650"/>
      <c r="G38" s="650"/>
      <c r="H38" s="305" t="s">
        <v>1300</v>
      </c>
      <c r="I38" s="297" t="s">
        <v>1021</v>
      </c>
      <c r="J38" s="297"/>
      <c r="K38" s="287" t="s">
        <v>1003</v>
      </c>
      <c r="L38" s="416"/>
      <c r="M38" s="416"/>
      <c r="N38" s="416"/>
      <c r="O38" s="416"/>
      <c r="P38" s="416"/>
      <c r="Q38" s="366">
        <v>1</v>
      </c>
      <c r="R38" s="416"/>
      <c r="S38" s="416"/>
      <c r="T38" s="416"/>
    </row>
    <row r="39" spans="1:20" x14ac:dyDescent="0.3">
      <c r="A39" s="498"/>
      <c r="B39" s="498"/>
      <c r="C39" s="652"/>
      <c r="D39" s="498"/>
      <c r="E39" s="498"/>
      <c r="F39" s="498"/>
      <c r="G39" s="498"/>
      <c r="H39" s="308" t="s">
        <v>1301</v>
      </c>
      <c r="I39" s="297" t="s">
        <v>1021</v>
      </c>
      <c r="J39" s="297"/>
      <c r="K39" s="287" t="s">
        <v>1351</v>
      </c>
      <c r="L39" s="416"/>
      <c r="M39" s="416"/>
      <c r="N39" s="416"/>
      <c r="O39" s="416"/>
      <c r="P39" s="416"/>
      <c r="Q39" s="366">
        <v>1</v>
      </c>
      <c r="R39" s="416"/>
      <c r="S39" s="416"/>
      <c r="T39" s="416"/>
    </row>
    <row r="40" spans="1:20" x14ac:dyDescent="0.2">
      <c r="A40" s="814">
        <v>9</v>
      </c>
      <c r="B40" s="814" t="s">
        <v>1302</v>
      </c>
      <c r="C40" s="815" t="s">
        <v>1303</v>
      </c>
      <c r="D40" s="814">
        <v>1</v>
      </c>
      <c r="E40" s="814">
        <v>1</v>
      </c>
      <c r="F40" s="814">
        <v>0</v>
      </c>
      <c r="G40" s="814">
        <f>SUM(D40:F41)</f>
        <v>2</v>
      </c>
      <c r="H40" s="264" t="s">
        <v>1266</v>
      </c>
      <c r="I40" s="297" t="s">
        <v>1021</v>
      </c>
      <c r="J40" s="297"/>
      <c r="K40" s="287" t="s">
        <v>467</v>
      </c>
      <c r="L40" s="416"/>
      <c r="M40" s="416"/>
      <c r="N40" s="416"/>
      <c r="O40" s="297" t="s">
        <v>1356</v>
      </c>
      <c r="P40" s="297">
        <v>2</v>
      </c>
      <c r="Q40" s="416"/>
      <c r="R40" s="416"/>
      <c r="S40" s="416"/>
      <c r="T40" s="416"/>
    </row>
    <row r="41" spans="1:20" x14ac:dyDescent="0.3">
      <c r="A41" s="814"/>
      <c r="B41" s="814"/>
      <c r="C41" s="815"/>
      <c r="D41" s="814"/>
      <c r="E41" s="814"/>
      <c r="F41" s="814"/>
      <c r="G41" s="814"/>
      <c r="H41" s="308" t="s">
        <v>1304</v>
      </c>
      <c r="I41" s="297" t="s">
        <v>1021</v>
      </c>
      <c r="J41" s="297"/>
      <c r="K41" s="287" t="s">
        <v>468</v>
      </c>
      <c r="L41" s="416"/>
      <c r="M41" s="416"/>
      <c r="N41" s="416"/>
      <c r="O41" s="297" t="s">
        <v>1356</v>
      </c>
      <c r="P41" s="297">
        <v>2</v>
      </c>
      <c r="Q41" s="416"/>
      <c r="R41" s="416"/>
      <c r="S41" s="416"/>
      <c r="T41" s="416"/>
    </row>
    <row r="42" spans="1:20" s="4" customFormat="1" x14ac:dyDescent="0.3">
      <c r="A42" s="32"/>
      <c r="B42" s="32"/>
      <c r="C42" s="401"/>
      <c r="D42" s="32"/>
      <c r="E42" s="32"/>
      <c r="F42" s="32"/>
      <c r="G42" s="32"/>
      <c r="H42" s="308"/>
      <c r="I42" s="297"/>
      <c r="J42" s="297"/>
      <c r="K42" s="287" t="s">
        <v>1003</v>
      </c>
      <c r="L42" s="416"/>
      <c r="M42" s="416"/>
      <c r="N42" s="416"/>
      <c r="O42" s="416"/>
      <c r="P42" s="297">
        <v>2</v>
      </c>
      <c r="Q42" s="416"/>
      <c r="R42" s="416"/>
      <c r="S42" s="416"/>
      <c r="T42" s="416"/>
    </row>
    <row r="43" spans="1:20" s="4" customFormat="1" x14ac:dyDescent="0.3">
      <c r="A43" s="32"/>
      <c r="B43" s="32"/>
      <c r="C43" s="401"/>
      <c r="D43" s="32"/>
      <c r="E43" s="32"/>
      <c r="F43" s="32"/>
      <c r="G43" s="32"/>
      <c r="H43" s="308"/>
      <c r="I43" s="297"/>
      <c r="J43" s="297"/>
      <c r="K43" s="287" t="s">
        <v>1351</v>
      </c>
      <c r="L43" s="416"/>
      <c r="M43" s="416"/>
      <c r="N43" s="416"/>
      <c r="O43" s="416"/>
      <c r="P43" s="297">
        <v>2</v>
      </c>
      <c r="Q43" s="416"/>
      <c r="R43" s="416"/>
      <c r="S43" s="416"/>
      <c r="T43" s="416"/>
    </row>
    <row r="44" spans="1:20" x14ac:dyDescent="0.3">
      <c r="A44" s="820" t="s">
        <v>1203</v>
      </c>
      <c r="B44" s="820"/>
      <c r="C44" s="820"/>
      <c r="D44" s="402">
        <f>SUM(D8:D41)</f>
        <v>11</v>
      </c>
      <c r="E44" s="402">
        <f>SUM(E8:E41)</f>
        <v>9</v>
      </c>
      <c r="F44" s="402">
        <f>SUM(F8:F41)</f>
        <v>0</v>
      </c>
      <c r="G44" s="402">
        <f>SUM(G8:G41)</f>
        <v>20</v>
      </c>
      <c r="H44" s="404"/>
      <c r="I44" s="297"/>
      <c r="J44" s="297"/>
    </row>
    <row r="46" spans="1:20" x14ac:dyDescent="0.3">
      <c r="A46" s="273" t="s">
        <v>231</v>
      </c>
    </row>
    <row r="47" spans="1:20" x14ac:dyDescent="0.2">
      <c r="A47" s="479" t="s">
        <v>0</v>
      </c>
      <c r="B47" s="479" t="s">
        <v>1</v>
      </c>
      <c r="C47" s="595" t="s">
        <v>36</v>
      </c>
      <c r="D47" s="479" t="s">
        <v>1094</v>
      </c>
      <c r="E47" s="479"/>
      <c r="F47" s="479"/>
      <c r="G47" s="479"/>
      <c r="H47" s="479" t="s">
        <v>214</v>
      </c>
      <c r="I47" s="479" t="s">
        <v>1095</v>
      </c>
      <c r="J47" s="479"/>
      <c r="K47" s="479" t="s">
        <v>456</v>
      </c>
      <c r="L47" s="479" t="s">
        <v>457</v>
      </c>
      <c r="M47" s="479"/>
      <c r="N47" s="479"/>
      <c r="O47" s="479"/>
      <c r="P47" s="479"/>
      <c r="Q47" s="479"/>
      <c r="R47" s="479"/>
      <c r="S47" s="479"/>
      <c r="T47" s="479"/>
    </row>
    <row r="48" spans="1:20" ht="33" x14ac:dyDescent="0.2">
      <c r="A48" s="479"/>
      <c r="B48" s="479"/>
      <c r="C48" s="595"/>
      <c r="D48" s="287" t="s">
        <v>4</v>
      </c>
      <c r="E48" s="287" t="s">
        <v>5</v>
      </c>
      <c r="F48" s="287" t="s">
        <v>171</v>
      </c>
      <c r="G48" s="287" t="s">
        <v>1263</v>
      </c>
      <c r="H48" s="479"/>
      <c r="I48" s="287" t="s">
        <v>174</v>
      </c>
      <c r="J48" s="287" t="s">
        <v>15</v>
      </c>
      <c r="K48" s="479"/>
      <c r="L48" s="298" t="s">
        <v>458</v>
      </c>
      <c r="M48" s="298" t="s">
        <v>459</v>
      </c>
      <c r="N48" s="287" t="s">
        <v>460</v>
      </c>
      <c r="O48" s="287" t="s">
        <v>461</v>
      </c>
      <c r="P48" s="287" t="s">
        <v>462</v>
      </c>
      <c r="Q48" s="287" t="s">
        <v>463</v>
      </c>
      <c r="R48" s="298" t="s">
        <v>464</v>
      </c>
      <c r="S48" s="298" t="s">
        <v>465</v>
      </c>
      <c r="T48" s="287" t="s">
        <v>466</v>
      </c>
    </row>
    <row r="49" spans="1:20" x14ac:dyDescent="0.2">
      <c r="A49" s="497">
        <v>1</v>
      </c>
      <c r="B49" s="497" t="s">
        <v>1306</v>
      </c>
      <c r="C49" s="624" t="s">
        <v>1307</v>
      </c>
      <c r="D49" s="497">
        <v>1</v>
      </c>
      <c r="E49" s="497">
        <v>1</v>
      </c>
      <c r="F49" s="497">
        <v>0</v>
      </c>
      <c r="G49" s="497">
        <f>(D49+E49+F49)</f>
        <v>2</v>
      </c>
      <c r="H49" s="264" t="s">
        <v>1308</v>
      </c>
      <c r="I49" s="297" t="s">
        <v>1021</v>
      </c>
      <c r="J49" s="297"/>
      <c r="K49" s="287" t="s">
        <v>467</v>
      </c>
      <c r="L49" s="416"/>
      <c r="M49" s="416"/>
      <c r="N49" s="297" t="s">
        <v>1356</v>
      </c>
      <c r="O49" s="297" t="s">
        <v>1356</v>
      </c>
      <c r="P49" s="297">
        <v>7</v>
      </c>
      <c r="Q49" s="366">
        <v>1</v>
      </c>
      <c r="R49" s="416"/>
      <c r="S49" s="416"/>
      <c r="T49" s="297">
        <v>5</v>
      </c>
    </row>
    <row r="50" spans="1:20" x14ac:dyDescent="0.2">
      <c r="A50" s="650"/>
      <c r="B50" s="650"/>
      <c r="C50" s="625"/>
      <c r="D50" s="650"/>
      <c r="E50" s="650"/>
      <c r="F50" s="650"/>
      <c r="G50" s="650"/>
      <c r="H50" s="264" t="s">
        <v>1309</v>
      </c>
      <c r="I50" s="297"/>
      <c r="J50" s="297" t="s">
        <v>1021</v>
      </c>
      <c r="K50" s="287" t="s">
        <v>468</v>
      </c>
      <c r="L50" s="416"/>
      <c r="M50" s="416"/>
      <c r="N50" s="297" t="s">
        <v>1356</v>
      </c>
      <c r="O50" s="297" t="s">
        <v>1356</v>
      </c>
      <c r="P50" s="297">
        <v>7</v>
      </c>
      <c r="Q50" s="366">
        <v>1</v>
      </c>
      <c r="R50" s="416"/>
      <c r="S50" s="416"/>
      <c r="T50" s="297">
        <v>5</v>
      </c>
    </row>
    <row r="51" spans="1:20" x14ac:dyDescent="0.2">
      <c r="A51" s="498"/>
      <c r="B51" s="498"/>
      <c r="C51" s="652"/>
      <c r="D51" s="498"/>
      <c r="E51" s="498"/>
      <c r="F51" s="498"/>
      <c r="G51" s="498"/>
      <c r="H51" s="305" t="s">
        <v>1286</v>
      </c>
      <c r="I51" s="297"/>
      <c r="J51" s="297" t="s">
        <v>1021</v>
      </c>
      <c r="K51" s="287" t="s">
        <v>1003</v>
      </c>
      <c r="L51" s="416"/>
      <c r="M51" s="416"/>
      <c r="N51" s="416"/>
      <c r="O51" s="416"/>
      <c r="P51" s="416"/>
      <c r="Q51" s="366">
        <v>1</v>
      </c>
      <c r="R51" s="416"/>
      <c r="S51" s="416"/>
      <c r="T51" s="416"/>
    </row>
    <row r="52" spans="1:20" s="4" customFormat="1" x14ac:dyDescent="0.2">
      <c r="A52" s="301"/>
      <c r="B52" s="301"/>
      <c r="C52" s="370"/>
      <c r="D52" s="301"/>
      <c r="E52" s="301"/>
      <c r="F52" s="301"/>
      <c r="G52" s="301"/>
      <c r="H52" s="305"/>
      <c r="I52" s="297"/>
      <c r="J52" s="297"/>
      <c r="K52" s="287" t="s">
        <v>1351</v>
      </c>
      <c r="L52" s="416"/>
      <c r="M52" s="416"/>
      <c r="N52" s="416"/>
      <c r="O52" s="416"/>
      <c r="P52" s="416"/>
      <c r="Q52" s="366">
        <v>1</v>
      </c>
      <c r="R52" s="416"/>
      <c r="S52" s="416"/>
      <c r="T52" s="416"/>
    </row>
    <row r="53" spans="1:20" x14ac:dyDescent="0.2">
      <c r="A53" s="501">
        <v>2</v>
      </c>
      <c r="B53" s="501" t="s">
        <v>1310</v>
      </c>
      <c r="C53" s="624" t="s">
        <v>1311</v>
      </c>
      <c r="D53" s="497">
        <v>1</v>
      </c>
      <c r="E53" s="497">
        <v>2</v>
      </c>
      <c r="F53" s="497">
        <v>0</v>
      </c>
      <c r="G53" s="497">
        <f>(D53+E53+F53)</f>
        <v>3</v>
      </c>
      <c r="H53" s="305" t="s">
        <v>1284</v>
      </c>
      <c r="I53" s="297" t="s">
        <v>1021</v>
      </c>
      <c r="J53" s="297"/>
      <c r="K53" s="287" t="s">
        <v>467</v>
      </c>
      <c r="L53" s="416"/>
      <c r="M53" s="416"/>
      <c r="N53" s="297" t="s">
        <v>1356</v>
      </c>
      <c r="O53" s="297" t="s">
        <v>1356</v>
      </c>
      <c r="P53" s="297">
        <v>16</v>
      </c>
      <c r="Q53" s="297">
        <v>1</v>
      </c>
      <c r="R53" s="416"/>
      <c r="S53" s="297">
        <v>2</v>
      </c>
      <c r="T53" s="297">
        <v>9</v>
      </c>
    </row>
    <row r="54" spans="1:20" x14ac:dyDescent="0.2">
      <c r="A54" s="589"/>
      <c r="B54" s="589"/>
      <c r="C54" s="625"/>
      <c r="D54" s="650"/>
      <c r="E54" s="650"/>
      <c r="F54" s="650"/>
      <c r="G54" s="650"/>
      <c r="H54" s="264" t="s">
        <v>1312</v>
      </c>
      <c r="I54" s="297" t="s">
        <v>1021</v>
      </c>
      <c r="J54" s="297"/>
      <c r="K54" s="287" t="s">
        <v>468</v>
      </c>
      <c r="L54" s="416"/>
      <c r="M54" s="416"/>
      <c r="N54" s="297" t="s">
        <v>1356</v>
      </c>
      <c r="O54" s="297" t="s">
        <v>1356</v>
      </c>
      <c r="P54" s="366">
        <v>16</v>
      </c>
      <c r="Q54" s="366">
        <v>1</v>
      </c>
      <c r="R54" s="416"/>
      <c r="S54" s="366">
        <v>2</v>
      </c>
      <c r="T54" s="366">
        <v>9</v>
      </c>
    </row>
    <row r="55" spans="1:20" x14ac:dyDescent="0.2">
      <c r="A55" s="589"/>
      <c r="B55" s="589"/>
      <c r="C55" s="625"/>
      <c r="D55" s="650"/>
      <c r="E55" s="650"/>
      <c r="F55" s="650"/>
      <c r="G55" s="650"/>
      <c r="H55" s="264" t="s">
        <v>1313</v>
      </c>
      <c r="I55" s="297" t="s">
        <v>1021</v>
      </c>
      <c r="J55" s="297"/>
      <c r="K55" s="287" t="s">
        <v>1003</v>
      </c>
      <c r="L55" s="416"/>
      <c r="M55" s="416"/>
      <c r="N55" s="416"/>
      <c r="O55" s="416"/>
      <c r="P55" s="416"/>
      <c r="Q55" s="416"/>
      <c r="R55" s="416"/>
      <c r="S55" s="416"/>
      <c r="T55" s="416"/>
    </row>
    <row r="56" spans="1:20" x14ac:dyDescent="0.2">
      <c r="A56" s="502"/>
      <c r="B56" s="502"/>
      <c r="C56" s="652"/>
      <c r="D56" s="498"/>
      <c r="E56" s="498"/>
      <c r="F56" s="498"/>
      <c r="G56" s="498"/>
      <c r="H56" s="264" t="s">
        <v>1314</v>
      </c>
      <c r="I56" s="297" t="s">
        <v>1021</v>
      </c>
      <c r="J56" s="297"/>
      <c r="K56" s="287" t="s">
        <v>1351</v>
      </c>
      <c r="L56" s="416"/>
      <c r="M56" s="416"/>
      <c r="N56" s="416"/>
      <c r="O56" s="416"/>
      <c r="P56" s="416"/>
      <c r="Q56" s="416"/>
      <c r="R56" s="416"/>
      <c r="S56" s="416"/>
      <c r="T56" s="416"/>
    </row>
    <row r="57" spans="1:20" x14ac:dyDescent="0.2">
      <c r="A57" s="501">
        <v>3</v>
      </c>
      <c r="B57" s="558" t="s">
        <v>1315</v>
      </c>
      <c r="C57" s="624" t="s">
        <v>1316</v>
      </c>
      <c r="D57" s="497">
        <v>1</v>
      </c>
      <c r="E57" s="497">
        <v>1</v>
      </c>
      <c r="F57" s="497">
        <v>0</v>
      </c>
      <c r="G57" s="497">
        <f>(D57+E57+F57)</f>
        <v>2</v>
      </c>
      <c r="H57" s="305" t="s">
        <v>1284</v>
      </c>
      <c r="I57" s="297" t="s">
        <v>1021</v>
      </c>
      <c r="J57" s="297"/>
      <c r="K57" s="287" t="s">
        <v>467</v>
      </c>
      <c r="L57" s="416"/>
      <c r="M57" s="416"/>
      <c r="N57" s="297" t="s">
        <v>1356</v>
      </c>
      <c r="O57" s="297" t="s">
        <v>1356</v>
      </c>
      <c r="P57" s="416"/>
      <c r="Q57" s="366">
        <v>1</v>
      </c>
      <c r="R57" s="416"/>
      <c r="S57" s="416"/>
      <c r="T57" s="297">
        <v>1</v>
      </c>
    </row>
    <row r="58" spans="1:20" x14ac:dyDescent="0.2">
      <c r="A58" s="589"/>
      <c r="B58" s="559"/>
      <c r="C58" s="625"/>
      <c r="D58" s="650"/>
      <c r="E58" s="650"/>
      <c r="F58" s="650"/>
      <c r="G58" s="650"/>
      <c r="H58" s="305" t="s">
        <v>1295</v>
      </c>
      <c r="I58" s="297"/>
      <c r="J58" s="297" t="s">
        <v>1021</v>
      </c>
      <c r="K58" s="287" t="s">
        <v>468</v>
      </c>
      <c r="L58" s="416"/>
      <c r="M58" s="416"/>
      <c r="N58" s="297" t="s">
        <v>1356</v>
      </c>
      <c r="O58" s="297" t="s">
        <v>1356</v>
      </c>
      <c r="P58" s="416"/>
      <c r="Q58" s="366">
        <v>1</v>
      </c>
      <c r="R58" s="416"/>
      <c r="S58" s="416"/>
      <c r="T58" s="297">
        <v>1</v>
      </c>
    </row>
    <row r="59" spans="1:20" x14ac:dyDescent="0.2">
      <c r="A59" s="589"/>
      <c r="B59" s="559"/>
      <c r="C59" s="625"/>
      <c r="D59" s="650"/>
      <c r="E59" s="650"/>
      <c r="F59" s="650"/>
      <c r="G59" s="650"/>
      <c r="H59" s="305" t="s">
        <v>1317</v>
      </c>
      <c r="I59" s="297" t="s">
        <v>1021</v>
      </c>
      <c r="J59" s="297"/>
      <c r="K59" s="287" t="s">
        <v>1003</v>
      </c>
      <c r="L59" s="416"/>
      <c r="M59" s="416"/>
      <c r="N59" s="416"/>
      <c r="O59" s="416"/>
      <c r="P59" s="416"/>
      <c r="Q59" s="366">
        <v>1</v>
      </c>
      <c r="R59" s="416"/>
      <c r="S59" s="416"/>
      <c r="T59" s="416"/>
    </row>
    <row r="60" spans="1:20" x14ac:dyDescent="0.2">
      <c r="A60" s="502"/>
      <c r="B60" s="560"/>
      <c r="C60" s="652"/>
      <c r="D60" s="498"/>
      <c r="E60" s="498"/>
      <c r="F60" s="498"/>
      <c r="G60" s="498"/>
      <c r="H60" s="305" t="s">
        <v>1287</v>
      </c>
      <c r="I60" s="297" t="s">
        <v>1021</v>
      </c>
      <c r="J60" s="297"/>
      <c r="K60" s="287" t="s">
        <v>1351</v>
      </c>
      <c r="L60" s="416"/>
      <c r="M60" s="416"/>
      <c r="N60" s="416"/>
      <c r="O60" s="416"/>
      <c r="P60" s="416"/>
      <c r="Q60" s="366">
        <v>1</v>
      </c>
      <c r="R60" s="416"/>
      <c r="S60" s="416"/>
      <c r="T60" s="416"/>
    </row>
    <row r="61" spans="1:20" x14ac:dyDescent="0.2">
      <c r="A61" s="614">
        <v>4</v>
      </c>
      <c r="B61" s="614" t="s">
        <v>1318</v>
      </c>
      <c r="C61" s="815" t="s">
        <v>1319</v>
      </c>
      <c r="D61" s="814">
        <v>2</v>
      </c>
      <c r="E61" s="814">
        <v>1</v>
      </c>
      <c r="F61" s="814">
        <v>0</v>
      </c>
      <c r="G61" s="814">
        <f>(D61+E61+F61)</f>
        <v>3</v>
      </c>
      <c r="H61" s="305" t="s">
        <v>1320</v>
      </c>
      <c r="I61" s="297" t="s">
        <v>1021</v>
      </c>
      <c r="J61" s="297"/>
      <c r="K61" s="287" t="s">
        <v>467</v>
      </c>
      <c r="L61" s="416"/>
      <c r="M61" s="416"/>
      <c r="N61" s="416"/>
      <c r="O61" s="297" t="s">
        <v>1356</v>
      </c>
      <c r="P61" s="297">
        <v>15</v>
      </c>
      <c r="Q61" s="366">
        <v>1</v>
      </c>
      <c r="R61" s="416"/>
      <c r="S61" s="416"/>
      <c r="T61" s="297">
        <v>5</v>
      </c>
    </row>
    <row r="62" spans="1:20" x14ac:dyDescent="0.2">
      <c r="A62" s="614"/>
      <c r="B62" s="614"/>
      <c r="C62" s="815"/>
      <c r="D62" s="814"/>
      <c r="E62" s="814"/>
      <c r="F62" s="814"/>
      <c r="G62" s="814"/>
      <c r="H62" s="305" t="s">
        <v>1321</v>
      </c>
      <c r="I62" s="297" t="s">
        <v>1021</v>
      </c>
      <c r="J62" s="297"/>
      <c r="K62" s="287" t="s">
        <v>468</v>
      </c>
      <c r="L62" s="416"/>
      <c r="M62" s="416"/>
      <c r="N62" s="416"/>
      <c r="O62" s="297" t="s">
        <v>1356</v>
      </c>
      <c r="P62" s="297">
        <v>15</v>
      </c>
      <c r="Q62" s="366">
        <v>1</v>
      </c>
      <c r="R62" s="416"/>
      <c r="S62" s="416"/>
      <c r="T62" s="297">
        <v>5</v>
      </c>
    </row>
    <row r="63" spans="1:20" s="4" customFormat="1" x14ac:dyDescent="0.2">
      <c r="A63" s="291"/>
      <c r="B63" s="291"/>
      <c r="C63" s="369"/>
      <c r="D63" s="288"/>
      <c r="E63" s="288"/>
      <c r="F63" s="288"/>
      <c r="G63" s="288"/>
      <c r="H63" s="305"/>
      <c r="I63" s="297"/>
      <c r="J63" s="297"/>
      <c r="K63" s="287" t="s">
        <v>1003</v>
      </c>
      <c r="L63" s="416"/>
      <c r="M63" s="416"/>
      <c r="N63" s="416"/>
      <c r="O63" s="416"/>
      <c r="P63" s="416"/>
      <c r="Q63" s="366">
        <v>1</v>
      </c>
      <c r="R63" s="416"/>
      <c r="S63" s="416"/>
      <c r="T63" s="416"/>
    </row>
    <row r="64" spans="1:20" s="4" customFormat="1" x14ac:dyDescent="0.2">
      <c r="A64" s="291"/>
      <c r="B64" s="291"/>
      <c r="C64" s="369"/>
      <c r="D64" s="288"/>
      <c r="E64" s="288"/>
      <c r="F64" s="288"/>
      <c r="G64" s="288"/>
      <c r="H64" s="305"/>
      <c r="I64" s="297"/>
      <c r="J64" s="297"/>
      <c r="K64" s="287" t="s">
        <v>1351</v>
      </c>
      <c r="L64" s="416"/>
      <c r="M64" s="416"/>
      <c r="N64" s="416"/>
      <c r="O64" s="416"/>
      <c r="P64" s="416"/>
      <c r="Q64" s="366">
        <v>1</v>
      </c>
      <c r="R64" s="416"/>
      <c r="S64" s="416"/>
      <c r="T64" s="416"/>
    </row>
    <row r="65" spans="1:20" x14ac:dyDescent="0.2">
      <c r="A65" s="501">
        <v>5</v>
      </c>
      <c r="B65" s="501" t="s">
        <v>1322</v>
      </c>
      <c r="C65" s="624" t="s">
        <v>1323</v>
      </c>
      <c r="D65" s="497">
        <v>1</v>
      </c>
      <c r="E65" s="497">
        <v>1</v>
      </c>
      <c r="F65" s="497">
        <v>0</v>
      </c>
      <c r="G65" s="497">
        <f>(D65+E65+F65)</f>
        <v>2</v>
      </c>
      <c r="H65" s="305" t="s">
        <v>1324</v>
      </c>
      <c r="I65" s="297" t="s">
        <v>1021</v>
      </c>
      <c r="J65" s="297"/>
      <c r="K65" s="287" t="s">
        <v>467</v>
      </c>
      <c r="L65" s="416"/>
      <c r="M65" s="416"/>
      <c r="N65" s="297" t="s">
        <v>1356</v>
      </c>
      <c r="O65" s="297" t="s">
        <v>1356</v>
      </c>
      <c r="P65" s="297">
        <v>4</v>
      </c>
      <c r="Q65" s="297">
        <v>3</v>
      </c>
      <c r="R65" s="416"/>
      <c r="S65" s="297">
        <v>5</v>
      </c>
      <c r="T65" s="297">
        <v>6</v>
      </c>
    </row>
    <row r="66" spans="1:20" x14ac:dyDescent="0.2">
      <c r="A66" s="589"/>
      <c r="B66" s="589"/>
      <c r="C66" s="625"/>
      <c r="D66" s="650"/>
      <c r="E66" s="650"/>
      <c r="F66" s="650"/>
      <c r="G66" s="650"/>
      <c r="H66" s="305" t="s">
        <v>1325</v>
      </c>
      <c r="I66" s="297" t="s">
        <v>1021</v>
      </c>
      <c r="J66" s="297"/>
      <c r="K66" s="287" t="s">
        <v>468</v>
      </c>
      <c r="L66" s="416"/>
      <c r="M66" s="416"/>
      <c r="N66" s="297" t="s">
        <v>1356</v>
      </c>
      <c r="O66" s="297" t="s">
        <v>1356</v>
      </c>
      <c r="P66" s="297">
        <v>4</v>
      </c>
      <c r="Q66" s="297">
        <v>3</v>
      </c>
      <c r="R66" s="416"/>
      <c r="S66" s="297">
        <v>5</v>
      </c>
      <c r="T66" s="297">
        <v>6</v>
      </c>
    </row>
    <row r="67" spans="1:20" x14ac:dyDescent="0.2">
      <c r="A67" s="502"/>
      <c r="B67" s="502"/>
      <c r="C67" s="652"/>
      <c r="D67" s="498"/>
      <c r="E67" s="498"/>
      <c r="F67" s="498"/>
      <c r="G67" s="498"/>
      <c r="H67" s="305" t="s">
        <v>1286</v>
      </c>
      <c r="I67" s="297" t="s">
        <v>1021</v>
      </c>
      <c r="J67" s="297"/>
      <c r="K67" s="287" t="s">
        <v>1003</v>
      </c>
      <c r="L67" s="416"/>
      <c r="M67" s="416"/>
      <c r="N67" s="416"/>
      <c r="O67" s="416"/>
      <c r="P67" s="416"/>
      <c r="Q67" s="297">
        <v>2</v>
      </c>
      <c r="R67" s="416"/>
      <c r="S67" s="416"/>
      <c r="T67" s="416"/>
    </row>
    <row r="68" spans="1:20" s="4" customFormat="1" x14ac:dyDescent="0.2">
      <c r="A68" s="292"/>
      <c r="B68" s="292"/>
      <c r="C68" s="370"/>
      <c r="D68" s="301"/>
      <c r="E68" s="301"/>
      <c r="F68" s="301"/>
      <c r="G68" s="301"/>
      <c r="H68" s="305"/>
      <c r="I68" s="297"/>
      <c r="J68" s="297"/>
      <c r="K68" s="287" t="s">
        <v>1351</v>
      </c>
      <c r="L68" s="416"/>
      <c r="M68" s="416"/>
      <c r="N68" s="416"/>
      <c r="O68" s="416"/>
      <c r="P68" s="416"/>
      <c r="Q68" s="297">
        <v>2</v>
      </c>
      <c r="R68" s="416"/>
      <c r="S68" s="416"/>
      <c r="T68" s="416"/>
    </row>
    <row r="69" spans="1:20" x14ac:dyDescent="0.2">
      <c r="A69" s="501">
        <v>6</v>
      </c>
      <c r="B69" s="501" t="s">
        <v>1326</v>
      </c>
      <c r="C69" s="624" t="s">
        <v>1327</v>
      </c>
      <c r="D69" s="497">
        <v>1</v>
      </c>
      <c r="E69" s="497">
        <v>1</v>
      </c>
      <c r="F69" s="497">
        <v>1</v>
      </c>
      <c r="G69" s="497">
        <f t="shared" ref="G69" si="3">(D69+E69+F69)</f>
        <v>3</v>
      </c>
      <c r="H69" s="264" t="s">
        <v>1328</v>
      </c>
      <c r="I69" s="297" t="s">
        <v>1021</v>
      </c>
      <c r="J69" s="297"/>
      <c r="K69" s="287" t="s">
        <v>467</v>
      </c>
      <c r="L69" s="416"/>
      <c r="M69" s="416"/>
      <c r="N69" s="297" t="s">
        <v>1356</v>
      </c>
      <c r="O69" s="297" t="s">
        <v>1356</v>
      </c>
      <c r="P69" s="297">
        <v>5</v>
      </c>
      <c r="Q69" s="366">
        <v>1</v>
      </c>
      <c r="R69" s="416"/>
      <c r="S69" s="416"/>
      <c r="T69" s="297">
        <v>1</v>
      </c>
    </row>
    <row r="70" spans="1:20" x14ac:dyDescent="0.2">
      <c r="A70" s="589"/>
      <c r="B70" s="589"/>
      <c r="C70" s="625"/>
      <c r="D70" s="650"/>
      <c r="E70" s="650"/>
      <c r="F70" s="650"/>
      <c r="G70" s="650"/>
      <c r="H70" s="305" t="s">
        <v>1321</v>
      </c>
      <c r="I70" s="297" t="s">
        <v>1021</v>
      </c>
      <c r="J70" s="297"/>
      <c r="K70" s="287" t="s">
        <v>468</v>
      </c>
      <c r="L70" s="416"/>
      <c r="M70" s="416"/>
      <c r="N70" s="297" t="s">
        <v>1356</v>
      </c>
      <c r="O70" s="297" t="s">
        <v>1356</v>
      </c>
      <c r="P70" s="297">
        <v>5</v>
      </c>
      <c r="Q70" s="366">
        <v>1</v>
      </c>
      <c r="R70" s="416"/>
      <c r="S70" s="416"/>
      <c r="T70" s="297">
        <v>1</v>
      </c>
    </row>
    <row r="71" spans="1:20" x14ac:dyDescent="0.2">
      <c r="A71" s="589"/>
      <c r="B71" s="589"/>
      <c r="C71" s="625"/>
      <c r="D71" s="650"/>
      <c r="E71" s="650"/>
      <c r="F71" s="650"/>
      <c r="G71" s="650"/>
      <c r="H71" s="305" t="s">
        <v>1329</v>
      </c>
      <c r="I71" s="297"/>
      <c r="J71" s="297" t="s">
        <v>1021</v>
      </c>
      <c r="K71" s="287" t="s">
        <v>1003</v>
      </c>
      <c r="L71" s="416"/>
      <c r="M71" s="416"/>
      <c r="N71" s="416"/>
      <c r="O71" s="416"/>
      <c r="P71" s="416"/>
      <c r="Q71" s="366">
        <v>1</v>
      </c>
      <c r="R71" s="416"/>
      <c r="S71" s="416"/>
      <c r="T71" s="416"/>
    </row>
    <row r="72" spans="1:20" x14ac:dyDescent="0.2">
      <c r="A72" s="502"/>
      <c r="B72" s="502"/>
      <c r="C72" s="652"/>
      <c r="D72" s="498"/>
      <c r="E72" s="498"/>
      <c r="F72" s="498"/>
      <c r="G72" s="498"/>
      <c r="H72" s="305" t="s">
        <v>1314</v>
      </c>
      <c r="I72" s="297" t="s">
        <v>1021</v>
      </c>
      <c r="J72" s="297"/>
      <c r="K72" s="287" t="s">
        <v>1351</v>
      </c>
      <c r="L72" s="416"/>
      <c r="M72" s="416"/>
      <c r="N72" s="416"/>
      <c r="O72" s="416"/>
      <c r="P72" s="416"/>
      <c r="Q72" s="366">
        <v>1</v>
      </c>
      <c r="R72" s="416"/>
      <c r="S72" s="416"/>
      <c r="T72" s="416"/>
    </row>
    <row r="73" spans="1:20" x14ac:dyDescent="0.2">
      <c r="A73" s="501">
        <v>7</v>
      </c>
      <c r="B73" s="501" t="s">
        <v>1330</v>
      </c>
      <c r="C73" s="709" t="s">
        <v>42</v>
      </c>
      <c r="D73" s="497">
        <v>1</v>
      </c>
      <c r="E73" s="497">
        <v>1</v>
      </c>
      <c r="F73" s="497">
        <v>0</v>
      </c>
      <c r="G73" s="497">
        <f>(D73+E73+F73)</f>
        <v>2</v>
      </c>
      <c r="H73" s="305" t="s">
        <v>1331</v>
      </c>
      <c r="I73" s="297" t="s">
        <v>1021</v>
      </c>
      <c r="J73" s="297"/>
      <c r="K73" s="287" t="s">
        <v>467</v>
      </c>
      <c r="L73" s="416"/>
      <c r="M73" s="416"/>
      <c r="N73" s="416"/>
      <c r="O73" s="297" t="s">
        <v>1356</v>
      </c>
      <c r="P73" s="297">
        <v>1</v>
      </c>
      <c r="Q73" s="366">
        <v>1</v>
      </c>
      <c r="R73" s="416"/>
      <c r="S73" s="416"/>
      <c r="T73" s="297">
        <v>2</v>
      </c>
    </row>
    <row r="74" spans="1:20" x14ac:dyDescent="0.2">
      <c r="A74" s="589"/>
      <c r="B74" s="589"/>
      <c r="C74" s="710"/>
      <c r="D74" s="650"/>
      <c r="E74" s="650"/>
      <c r="F74" s="650"/>
      <c r="G74" s="650"/>
      <c r="H74" s="305" t="s">
        <v>1271</v>
      </c>
      <c r="I74" s="297" t="s">
        <v>1021</v>
      </c>
      <c r="J74" s="297"/>
      <c r="K74" s="287" t="s">
        <v>468</v>
      </c>
      <c r="L74" s="416"/>
      <c r="M74" s="416"/>
      <c r="N74" s="416"/>
      <c r="O74" s="297" t="s">
        <v>1356</v>
      </c>
      <c r="P74" s="297">
        <v>1</v>
      </c>
      <c r="Q74" s="366">
        <v>1</v>
      </c>
      <c r="R74" s="416"/>
      <c r="S74" s="416"/>
      <c r="T74" s="297">
        <v>2</v>
      </c>
    </row>
    <row r="75" spans="1:20" x14ac:dyDescent="0.2">
      <c r="A75" s="589"/>
      <c r="B75" s="589"/>
      <c r="C75" s="710"/>
      <c r="D75" s="650"/>
      <c r="E75" s="650"/>
      <c r="F75" s="650"/>
      <c r="G75" s="650"/>
      <c r="H75" s="305" t="s">
        <v>1332</v>
      </c>
      <c r="I75" s="297" t="s">
        <v>1021</v>
      </c>
      <c r="J75" s="297"/>
      <c r="K75" s="287" t="s">
        <v>1003</v>
      </c>
      <c r="L75" s="416"/>
      <c r="M75" s="416"/>
      <c r="N75" s="416"/>
      <c r="O75" s="416"/>
      <c r="P75" s="416"/>
      <c r="Q75" s="366">
        <v>1</v>
      </c>
      <c r="R75" s="416"/>
      <c r="S75" s="416"/>
      <c r="T75" s="416"/>
    </row>
    <row r="76" spans="1:20" x14ac:dyDescent="0.2">
      <c r="A76" s="502"/>
      <c r="B76" s="502"/>
      <c r="C76" s="711"/>
      <c r="D76" s="498"/>
      <c r="E76" s="498"/>
      <c r="F76" s="498"/>
      <c r="G76" s="498"/>
      <c r="H76" s="305" t="s">
        <v>1314</v>
      </c>
      <c r="I76" s="297" t="s">
        <v>1021</v>
      </c>
      <c r="J76" s="297"/>
      <c r="K76" s="287" t="s">
        <v>1351</v>
      </c>
      <c r="L76" s="416"/>
      <c r="M76" s="416"/>
      <c r="N76" s="416"/>
      <c r="O76" s="416"/>
      <c r="P76" s="416"/>
      <c r="Q76" s="366">
        <v>1</v>
      </c>
      <c r="R76" s="416"/>
      <c r="S76" s="416"/>
      <c r="T76" s="416"/>
    </row>
    <row r="77" spans="1:20" x14ac:dyDescent="0.2">
      <c r="A77" s="614">
        <v>8</v>
      </c>
      <c r="B77" s="614" t="s">
        <v>1333</v>
      </c>
      <c r="C77" s="815" t="s">
        <v>1334</v>
      </c>
      <c r="D77" s="814">
        <v>1</v>
      </c>
      <c r="E77" s="814">
        <v>1</v>
      </c>
      <c r="F77" s="814">
        <v>0</v>
      </c>
      <c r="G77" s="814">
        <v>2</v>
      </c>
      <c r="H77" s="264" t="s">
        <v>1335</v>
      </c>
      <c r="I77" s="297" t="s">
        <v>1021</v>
      </c>
      <c r="J77" s="297"/>
      <c r="K77" s="287" t="s">
        <v>467</v>
      </c>
      <c r="L77" s="416"/>
      <c r="M77" s="416"/>
      <c r="N77" s="416"/>
      <c r="O77" s="297" t="s">
        <v>1356</v>
      </c>
      <c r="P77" s="297">
        <v>6</v>
      </c>
      <c r="Q77" s="297">
        <v>1</v>
      </c>
      <c r="R77" s="416"/>
      <c r="S77" s="416"/>
      <c r="T77" s="416"/>
    </row>
    <row r="78" spans="1:20" x14ac:dyDescent="0.2">
      <c r="A78" s="614"/>
      <c r="B78" s="614"/>
      <c r="C78" s="815"/>
      <c r="D78" s="814"/>
      <c r="E78" s="814"/>
      <c r="F78" s="814"/>
      <c r="G78" s="814"/>
      <c r="H78" s="305" t="s">
        <v>1336</v>
      </c>
      <c r="I78" s="297" t="s">
        <v>1021</v>
      </c>
      <c r="J78" s="297"/>
      <c r="K78" s="287" t="s">
        <v>468</v>
      </c>
      <c r="L78" s="416"/>
      <c r="M78" s="416"/>
      <c r="N78" s="416"/>
      <c r="O78" s="297" t="s">
        <v>1356</v>
      </c>
      <c r="P78" s="297">
        <v>6</v>
      </c>
      <c r="Q78" s="297">
        <v>1</v>
      </c>
      <c r="R78" s="416"/>
      <c r="S78" s="416"/>
      <c r="T78" s="416"/>
    </row>
    <row r="79" spans="1:20" s="4" customFormat="1" x14ac:dyDescent="0.2">
      <c r="A79" s="297"/>
      <c r="B79" s="297"/>
      <c r="C79" s="401"/>
      <c r="D79" s="32"/>
      <c r="E79" s="32"/>
      <c r="F79" s="32"/>
      <c r="G79" s="32"/>
      <c r="H79" s="305"/>
      <c r="I79" s="297"/>
      <c r="J79" s="297"/>
      <c r="K79" s="287" t="s">
        <v>1003</v>
      </c>
      <c r="L79" s="416"/>
      <c r="M79" s="416"/>
      <c r="N79" s="416"/>
      <c r="O79" s="416"/>
      <c r="P79" s="416"/>
      <c r="Q79" s="297">
        <v>1</v>
      </c>
      <c r="R79" s="416"/>
      <c r="S79" s="416"/>
      <c r="T79" s="416"/>
    </row>
    <row r="80" spans="1:20" s="4" customFormat="1" x14ac:dyDescent="0.2">
      <c r="A80" s="297"/>
      <c r="B80" s="297"/>
      <c r="C80" s="401"/>
      <c r="D80" s="32"/>
      <c r="E80" s="32"/>
      <c r="F80" s="32"/>
      <c r="G80" s="32"/>
      <c r="H80" s="305"/>
      <c r="I80" s="297"/>
      <c r="J80" s="297"/>
      <c r="K80" s="287" t="s">
        <v>1351</v>
      </c>
      <c r="L80" s="416"/>
      <c r="M80" s="416"/>
      <c r="N80" s="416"/>
      <c r="O80" s="416"/>
      <c r="P80" s="416"/>
      <c r="Q80" s="297">
        <v>1</v>
      </c>
      <c r="R80" s="416"/>
      <c r="S80" s="416"/>
      <c r="T80" s="416"/>
    </row>
    <row r="81" spans="1:20" x14ac:dyDescent="0.2">
      <c r="A81" s="479" t="s">
        <v>1203</v>
      </c>
      <c r="B81" s="479"/>
      <c r="C81" s="479"/>
      <c r="D81" s="287">
        <f>SUM(D49:D78)</f>
        <v>9</v>
      </c>
      <c r="E81" s="287">
        <f>SUM(E49:E78)</f>
        <v>9</v>
      </c>
      <c r="F81" s="287">
        <f>SUM(F49:F78)</f>
        <v>1</v>
      </c>
      <c r="G81" s="287">
        <f>SUM(G49:G78)</f>
        <v>19</v>
      </c>
      <c r="H81" s="179"/>
      <c r="I81" s="297"/>
      <c r="J81" s="297"/>
    </row>
    <row r="83" spans="1:20" x14ac:dyDescent="0.3">
      <c r="A83" s="273" t="s">
        <v>235</v>
      </c>
    </row>
    <row r="84" spans="1:20" x14ac:dyDescent="0.2">
      <c r="A84" s="479" t="s">
        <v>0</v>
      </c>
      <c r="B84" s="479" t="s">
        <v>1</v>
      </c>
      <c r="C84" s="595" t="s">
        <v>36</v>
      </c>
      <c r="D84" s="479" t="s">
        <v>1094</v>
      </c>
      <c r="E84" s="479"/>
      <c r="F84" s="479"/>
      <c r="G84" s="479"/>
      <c r="H84" s="479" t="s">
        <v>214</v>
      </c>
      <c r="I84" s="479" t="s">
        <v>1095</v>
      </c>
      <c r="J84" s="479"/>
      <c r="K84" s="479" t="s">
        <v>456</v>
      </c>
      <c r="L84" s="479" t="s">
        <v>457</v>
      </c>
      <c r="M84" s="479"/>
      <c r="N84" s="479"/>
      <c r="O84" s="479"/>
      <c r="P84" s="479"/>
      <c r="Q84" s="479"/>
      <c r="R84" s="479"/>
      <c r="S84" s="479"/>
      <c r="T84" s="479"/>
    </row>
    <row r="85" spans="1:20" ht="33" x14ac:dyDescent="0.2">
      <c r="A85" s="479"/>
      <c r="B85" s="479"/>
      <c r="C85" s="595"/>
      <c r="D85" s="287" t="s">
        <v>4</v>
      </c>
      <c r="E85" s="287" t="s">
        <v>1207</v>
      </c>
      <c r="F85" s="287" t="s">
        <v>1208</v>
      </c>
      <c r="G85" s="287" t="s">
        <v>1263</v>
      </c>
      <c r="H85" s="479"/>
      <c r="I85" s="287" t="s">
        <v>174</v>
      </c>
      <c r="J85" s="287" t="s">
        <v>15</v>
      </c>
      <c r="K85" s="479"/>
      <c r="L85" s="298" t="s">
        <v>458</v>
      </c>
      <c r="M85" s="298" t="s">
        <v>459</v>
      </c>
      <c r="N85" s="287" t="s">
        <v>460</v>
      </c>
      <c r="O85" s="287" t="s">
        <v>461</v>
      </c>
      <c r="P85" s="287" t="s">
        <v>462</v>
      </c>
      <c r="Q85" s="287" t="s">
        <v>463</v>
      </c>
      <c r="R85" s="298" t="s">
        <v>464</v>
      </c>
      <c r="S85" s="298" t="s">
        <v>465</v>
      </c>
      <c r="T85" s="287" t="s">
        <v>466</v>
      </c>
    </row>
    <row r="86" spans="1:20" x14ac:dyDescent="0.2">
      <c r="A86" s="501">
        <v>1</v>
      </c>
      <c r="B86" s="501" t="s">
        <v>1337</v>
      </c>
      <c r="C86" s="561" t="s">
        <v>1338</v>
      </c>
      <c r="D86" s="501">
        <v>0</v>
      </c>
      <c r="E86" s="501">
        <v>0</v>
      </c>
      <c r="F86" s="501">
        <v>6</v>
      </c>
      <c r="G86" s="501">
        <f>D86+E86+F86</f>
        <v>6</v>
      </c>
      <c r="H86" s="124" t="s">
        <v>1339</v>
      </c>
      <c r="I86" s="297" t="s">
        <v>1021</v>
      </c>
      <c r="J86" s="297"/>
      <c r="K86" s="479" t="s">
        <v>467</v>
      </c>
      <c r="L86" s="470" t="s">
        <v>1424</v>
      </c>
      <c r="M86" s="471"/>
      <c r="N86" s="471"/>
      <c r="O86" s="471"/>
      <c r="P86" s="471"/>
      <c r="Q86" s="471"/>
      <c r="R86" s="471"/>
      <c r="S86" s="471"/>
      <c r="T86" s="472"/>
    </row>
    <row r="87" spans="1:20" x14ac:dyDescent="0.2">
      <c r="A87" s="589"/>
      <c r="B87" s="589"/>
      <c r="C87" s="562"/>
      <c r="D87" s="589"/>
      <c r="E87" s="589"/>
      <c r="F87" s="589"/>
      <c r="G87" s="589"/>
      <c r="H87" s="124" t="s">
        <v>1340</v>
      </c>
      <c r="I87" s="297" t="s">
        <v>1021</v>
      </c>
      <c r="J87" s="297"/>
      <c r="K87" s="479"/>
      <c r="L87" s="476"/>
      <c r="M87" s="477"/>
      <c r="N87" s="477"/>
      <c r="O87" s="477"/>
      <c r="P87" s="477"/>
      <c r="Q87" s="477"/>
      <c r="R87" s="477"/>
      <c r="S87" s="477"/>
      <c r="T87" s="478"/>
    </row>
    <row r="88" spans="1:20" x14ac:dyDescent="0.2">
      <c r="A88" s="589"/>
      <c r="B88" s="589"/>
      <c r="C88" s="562"/>
      <c r="D88" s="589"/>
      <c r="E88" s="589"/>
      <c r="F88" s="589"/>
      <c r="G88" s="589"/>
      <c r="H88" s="124" t="s">
        <v>1341</v>
      </c>
      <c r="I88" s="297" t="s">
        <v>1021</v>
      </c>
      <c r="J88" s="297"/>
      <c r="K88" s="479" t="s">
        <v>468</v>
      </c>
      <c r="L88" s="476"/>
      <c r="M88" s="477"/>
      <c r="N88" s="477"/>
      <c r="O88" s="477"/>
      <c r="P88" s="477"/>
      <c r="Q88" s="477"/>
      <c r="R88" s="477"/>
      <c r="S88" s="477"/>
      <c r="T88" s="478"/>
    </row>
    <row r="89" spans="1:20" x14ac:dyDescent="0.2">
      <c r="A89" s="589"/>
      <c r="B89" s="589"/>
      <c r="C89" s="562"/>
      <c r="D89" s="589"/>
      <c r="E89" s="589"/>
      <c r="F89" s="589"/>
      <c r="G89" s="589"/>
      <c r="H89" s="124" t="s">
        <v>1342</v>
      </c>
      <c r="I89" s="297" t="s">
        <v>1021</v>
      </c>
      <c r="J89" s="297"/>
      <c r="K89" s="479"/>
      <c r="L89" s="476"/>
      <c r="M89" s="477"/>
      <c r="N89" s="477"/>
      <c r="O89" s="477"/>
      <c r="P89" s="477"/>
      <c r="Q89" s="477"/>
      <c r="R89" s="477"/>
      <c r="S89" s="477"/>
      <c r="T89" s="478"/>
    </row>
    <row r="90" spans="1:20" x14ac:dyDescent="0.2">
      <c r="A90" s="589"/>
      <c r="B90" s="589"/>
      <c r="C90" s="562"/>
      <c r="D90" s="589"/>
      <c r="E90" s="589"/>
      <c r="F90" s="589"/>
      <c r="G90" s="589"/>
      <c r="H90" s="124" t="s">
        <v>1343</v>
      </c>
      <c r="I90" s="297" t="s">
        <v>1021</v>
      </c>
      <c r="J90" s="297"/>
      <c r="K90" s="479" t="s">
        <v>1003</v>
      </c>
      <c r="L90" s="476"/>
      <c r="M90" s="477"/>
      <c r="N90" s="477"/>
      <c r="O90" s="477"/>
      <c r="P90" s="477"/>
      <c r="Q90" s="477"/>
      <c r="R90" s="477"/>
      <c r="S90" s="477"/>
      <c r="T90" s="478"/>
    </row>
    <row r="91" spans="1:20" x14ac:dyDescent="0.2">
      <c r="A91" s="589"/>
      <c r="B91" s="589"/>
      <c r="C91" s="562"/>
      <c r="D91" s="589"/>
      <c r="E91" s="589"/>
      <c r="F91" s="589"/>
      <c r="G91" s="589"/>
      <c r="H91" s="264" t="s">
        <v>1344</v>
      </c>
      <c r="I91" s="297" t="s">
        <v>1021</v>
      </c>
      <c r="J91" s="297"/>
      <c r="K91" s="479"/>
      <c r="L91" s="476"/>
      <c r="M91" s="477"/>
      <c r="N91" s="477"/>
      <c r="O91" s="477"/>
      <c r="P91" s="477"/>
      <c r="Q91" s="477"/>
      <c r="R91" s="477"/>
      <c r="S91" s="477"/>
      <c r="T91" s="478"/>
    </row>
    <row r="92" spans="1:20" x14ac:dyDescent="0.2">
      <c r="A92" s="589"/>
      <c r="B92" s="589"/>
      <c r="C92" s="562"/>
      <c r="D92" s="589"/>
      <c r="E92" s="589"/>
      <c r="F92" s="589"/>
      <c r="G92" s="589"/>
      <c r="H92" s="124" t="s">
        <v>1345</v>
      </c>
      <c r="I92" s="297" t="s">
        <v>1021</v>
      </c>
      <c r="J92" s="297"/>
      <c r="K92" s="479"/>
      <c r="L92" s="476"/>
      <c r="M92" s="477"/>
      <c r="N92" s="477"/>
      <c r="O92" s="477"/>
      <c r="P92" s="477"/>
      <c r="Q92" s="477"/>
      <c r="R92" s="477"/>
      <c r="S92" s="477"/>
      <c r="T92" s="478"/>
    </row>
    <row r="93" spans="1:20" x14ac:dyDescent="0.2">
      <c r="A93" s="589"/>
      <c r="B93" s="589"/>
      <c r="C93" s="562"/>
      <c r="D93" s="589"/>
      <c r="E93" s="589"/>
      <c r="F93" s="589"/>
      <c r="G93" s="589"/>
      <c r="H93" s="124" t="s">
        <v>1346</v>
      </c>
      <c r="I93" s="297" t="s">
        <v>1021</v>
      </c>
      <c r="J93" s="297"/>
      <c r="K93" s="479" t="s">
        <v>1351</v>
      </c>
      <c r="L93" s="476"/>
      <c r="M93" s="477"/>
      <c r="N93" s="477"/>
      <c r="O93" s="477"/>
      <c r="P93" s="477"/>
      <c r="Q93" s="477"/>
      <c r="R93" s="477"/>
      <c r="S93" s="477"/>
      <c r="T93" s="478"/>
    </row>
    <row r="94" spans="1:20" x14ac:dyDescent="0.2">
      <c r="A94" s="589"/>
      <c r="B94" s="589"/>
      <c r="C94" s="562"/>
      <c r="D94" s="589"/>
      <c r="E94" s="589"/>
      <c r="F94" s="589"/>
      <c r="G94" s="589"/>
      <c r="H94" s="124" t="s">
        <v>1347</v>
      </c>
      <c r="I94" s="297" t="s">
        <v>1021</v>
      </c>
      <c r="J94" s="297"/>
      <c r="K94" s="479"/>
      <c r="L94" s="476"/>
      <c r="M94" s="477"/>
      <c r="N94" s="477"/>
      <c r="O94" s="477"/>
      <c r="P94" s="477"/>
      <c r="Q94" s="477"/>
      <c r="R94" s="477"/>
      <c r="S94" s="477"/>
      <c r="T94" s="478"/>
    </row>
    <row r="95" spans="1:20" x14ac:dyDescent="0.2">
      <c r="A95" s="502"/>
      <c r="B95" s="502"/>
      <c r="C95" s="563"/>
      <c r="D95" s="502"/>
      <c r="E95" s="502"/>
      <c r="F95" s="502"/>
      <c r="G95" s="502"/>
      <c r="H95" s="124" t="s">
        <v>1352</v>
      </c>
      <c r="I95" s="297" t="s">
        <v>1021</v>
      </c>
      <c r="J95" s="297"/>
      <c r="K95" s="479"/>
      <c r="L95" s="473"/>
      <c r="M95" s="474"/>
      <c r="N95" s="474"/>
      <c r="O95" s="474"/>
      <c r="P95" s="474"/>
      <c r="Q95" s="474"/>
      <c r="R95" s="474"/>
      <c r="S95" s="474"/>
      <c r="T95" s="475"/>
    </row>
    <row r="96" spans="1:20" x14ac:dyDescent="0.2">
      <c r="A96" s="501">
        <v>2</v>
      </c>
      <c r="B96" s="501" t="s">
        <v>1348</v>
      </c>
      <c r="C96" s="561" t="s">
        <v>454</v>
      </c>
      <c r="D96" s="501">
        <v>0</v>
      </c>
      <c r="E96" s="501">
        <v>4</v>
      </c>
      <c r="F96" s="501">
        <v>0</v>
      </c>
      <c r="G96" s="501">
        <v>4</v>
      </c>
      <c r="H96" s="124" t="s">
        <v>1349</v>
      </c>
      <c r="I96" s="297" t="s">
        <v>1021</v>
      </c>
      <c r="J96" s="297"/>
      <c r="K96" s="287" t="s">
        <v>467</v>
      </c>
      <c r="L96" s="470" t="s">
        <v>1421</v>
      </c>
      <c r="M96" s="471"/>
      <c r="N96" s="471"/>
      <c r="O96" s="471"/>
      <c r="P96" s="471"/>
      <c r="Q96" s="471"/>
      <c r="R96" s="471"/>
      <c r="S96" s="471"/>
      <c r="T96" s="472"/>
    </row>
    <row r="97" spans="1:20" x14ac:dyDescent="0.2">
      <c r="A97" s="502"/>
      <c r="B97" s="502"/>
      <c r="C97" s="563"/>
      <c r="D97" s="502"/>
      <c r="E97" s="502"/>
      <c r="F97" s="502"/>
      <c r="G97" s="502"/>
      <c r="H97" s="124" t="s">
        <v>1350</v>
      </c>
      <c r="I97" s="297" t="s">
        <v>1021</v>
      </c>
      <c r="J97" s="297"/>
      <c r="K97" s="287" t="s">
        <v>468</v>
      </c>
      <c r="L97" s="476"/>
      <c r="M97" s="477"/>
      <c r="N97" s="477"/>
      <c r="O97" s="477"/>
      <c r="P97" s="477"/>
      <c r="Q97" s="477"/>
      <c r="R97" s="477"/>
      <c r="S97" s="477"/>
      <c r="T97" s="478"/>
    </row>
    <row r="98" spans="1:20" s="4" customFormat="1" x14ac:dyDescent="0.2">
      <c r="A98" s="293"/>
      <c r="B98" s="293"/>
      <c r="C98" s="365"/>
      <c r="D98" s="293"/>
      <c r="E98" s="293"/>
      <c r="F98" s="293"/>
      <c r="G98" s="293"/>
      <c r="H98" s="124"/>
      <c r="I98" s="297"/>
      <c r="J98" s="297"/>
      <c r="K98" s="287" t="s">
        <v>1003</v>
      </c>
      <c r="L98" s="476"/>
      <c r="M98" s="477"/>
      <c r="N98" s="477"/>
      <c r="O98" s="477"/>
      <c r="P98" s="477"/>
      <c r="Q98" s="477"/>
      <c r="R98" s="477"/>
      <c r="S98" s="477"/>
      <c r="T98" s="478"/>
    </row>
    <row r="99" spans="1:20" s="4" customFormat="1" x14ac:dyDescent="0.2">
      <c r="A99" s="293"/>
      <c r="B99" s="293"/>
      <c r="C99" s="365"/>
      <c r="D99" s="293"/>
      <c r="E99" s="293"/>
      <c r="F99" s="293"/>
      <c r="G99" s="293"/>
      <c r="H99" s="124"/>
      <c r="I99" s="297"/>
      <c r="J99" s="297"/>
      <c r="K99" s="287" t="s">
        <v>1351</v>
      </c>
      <c r="L99" s="473"/>
      <c r="M99" s="474"/>
      <c r="N99" s="474"/>
      <c r="O99" s="474"/>
      <c r="P99" s="474"/>
      <c r="Q99" s="474"/>
      <c r="R99" s="474"/>
      <c r="S99" s="474"/>
      <c r="T99" s="475"/>
    </row>
    <row r="100" spans="1:20" x14ac:dyDescent="0.3">
      <c r="A100" s="479" t="s">
        <v>1203</v>
      </c>
      <c r="B100" s="479"/>
      <c r="C100" s="479"/>
      <c r="D100" s="287">
        <f>SUM(D86:D96)</f>
        <v>0</v>
      </c>
      <c r="E100" s="287">
        <f>SUM(E86:E96)</f>
        <v>4</v>
      </c>
      <c r="F100" s="287">
        <f>SUM(F86:F96)</f>
        <v>6</v>
      </c>
      <c r="G100" s="287">
        <f>SUM(G86:G96)</f>
        <v>10</v>
      </c>
      <c r="H100" s="124"/>
    </row>
  </sheetData>
  <mergeCells count="169">
    <mergeCell ref="I84:J84"/>
    <mergeCell ref="K84:K85"/>
    <mergeCell ref="L84:T84"/>
    <mergeCell ref="K86:K87"/>
    <mergeCell ref="C86:C95"/>
    <mergeCell ref="K88:K89"/>
    <mergeCell ref="K90:K92"/>
    <mergeCell ref="K93:K95"/>
    <mergeCell ref="C96:C97"/>
    <mergeCell ref="B86:B95"/>
    <mergeCell ref="B96:B97"/>
    <mergeCell ref="A96:A97"/>
    <mergeCell ref="A86:A95"/>
    <mergeCell ref="A100:C100"/>
    <mergeCell ref="G86:G95"/>
    <mergeCell ref="F86:F95"/>
    <mergeCell ref="E86:E95"/>
    <mergeCell ref="D86:D95"/>
    <mergeCell ref="D96:D97"/>
    <mergeCell ref="F96:F97"/>
    <mergeCell ref="E96:E97"/>
    <mergeCell ref="G96:G97"/>
    <mergeCell ref="G77:G78"/>
    <mergeCell ref="A81:C81"/>
    <mergeCell ref="K47:K48"/>
    <mergeCell ref="L47:T47"/>
    <mergeCell ref="A84:A85"/>
    <mergeCell ref="B84:B85"/>
    <mergeCell ref="C84:C85"/>
    <mergeCell ref="D84:G84"/>
    <mergeCell ref="H84:H85"/>
    <mergeCell ref="A77:A78"/>
    <mergeCell ref="B77:B78"/>
    <mergeCell ref="C77:C78"/>
    <mergeCell ref="D77:D78"/>
    <mergeCell ref="E77:E78"/>
    <mergeCell ref="F77:F78"/>
    <mergeCell ref="G69:G72"/>
    <mergeCell ref="A73:A76"/>
    <mergeCell ref="B73:B76"/>
    <mergeCell ref="C73:C76"/>
    <mergeCell ref="D73:D76"/>
    <mergeCell ref="E73:E76"/>
    <mergeCell ref="F73:F76"/>
    <mergeCell ref="G73:G76"/>
    <mergeCell ref="A69:A72"/>
    <mergeCell ref="B69:B72"/>
    <mergeCell ref="C69:C72"/>
    <mergeCell ref="D69:D72"/>
    <mergeCell ref="E69:E72"/>
    <mergeCell ref="F69:F72"/>
    <mergeCell ref="G61:G62"/>
    <mergeCell ref="A65:A67"/>
    <mergeCell ref="B65:B67"/>
    <mergeCell ref="C65:C67"/>
    <mergeCell ref="D65:D67"/>
    <mergeCell ref="E65:E67"/>
    <mergeCell ref="F65:F67"/>
    <mergeCell ref="G65:G67"/>
    <mergeCell ref="A61:A62"/>
    <mergeCell ref="B61:B62"/>
    <mergeCell ref="C61:C62"/>
    <mergeCell ref="D61:D62"/>
    <mergeCell ref="E61:E62"/>
    <mergeCell ref="F61:F62"/>
    <mergeCell ref="G53:G56"/>
    <mergeCell ref="A57:A60"/>
    <mergeCell ref="B57:B60"/>
    <mergeCell ref="C57:C60"/>
    <mergeCell ref="D57:D60"/>
    <mergeCell ref="E57:E60"/>
    <mergeCell ref="F57:F60"/>
    <mergeCell ref="G57:G60"/>
    <mergeCell ref="A53:A56"/>
    <mergeCell ref="B53:B56"/>
    <mergeCell ref="C53:C56"/>
    <mergeCell ref="D53:D56"/>
    <mergeCell ref="E53:E56"/>
    <mergeCell ref="F53:F56"/>
    <mergeCell ref="I47:J47"/>
    <mergeCell ref="A49:A51"/>
    <mergeCell ref="B49:B51"/>
    <mergeCell ref="C49:C51"/>
    <mergeCell ref="D49:D51"/>
    <mergeCell ref="E49:E51"/>
    <mergeCell ref="F49:F51"/>
    <mergeCell ref="G49:G51"/>
    <mergeCell ref="A47:A48"/>
    <mergeCell ref="B47:B48"/>
    <mergeCell ref="C47:C48"/>
    <mergeCell ref="D47:G47"/>
    <mergeCell ref="H47:H48"/>
    <mergeCell ref="A44:C44"/>
    <mergeCell ref="K6:K7"/>
    <mergeCell ref="L6:T6"/>
    <mergeCell ref="A1:T1"/>
    <mergeCell ref="A2:T2"/>
    <mergeCell ref="A3:T3"/>
    <mergeCell ref="A40:A41"/>
    <mergeCell ref="B40:B41"/>
    <mergeCell ref="C40:C41"/>
    <mergeCell ref="D40:D41"/>
    <mergeCell ref="E40:E41"/>
    <mergeCell ref="F40:F41"/>
    <mergeCell ref="G32:G33"/>
    <mergeCell ref="A36:A39"/>
    <mergeCell ref="B36:B39"/>
    <mergeCell ref="C36:C39"/>
    <mergeCell ref="D36:D39"/>
    <mergeCell ref="E36:E39"/>
    <mergeCell ref="F36:F39"/>
    <mergeCell ref="G36:G39"/>
    <mergeCell ref="G24:G27"/>
    <mergeCell ref="A28:A30"/>
    <mergeCell ref="B28:B30"/>
    <mergeCell ref="F20:F21"/>
    <mergeCell ref="G20:G21"/>
    <mergeCell ref="E16:E18"/>
    <mergeCell ref="F16:F18"/>
    <mergeCell ref="E8:E9"/>
    <mergeCell ref="G8:G9"/>
    <mergeCell ref="A12:A14"/>
    <mergeCell ref="B12:B14"/>
    <mergeCell ref="G40:G41"/>
    <mergeCell ref="F12:F14"/>
    <mergeCell ref="G12:G14"/>
    <mergeCell ref="I6:J6"/>
    <mergeCell ref="L86:T95"/>
    <mergeCell ref="L96:T99"/>
    <mergeCell ref="H6:H7"/>
    <mergeCell ref="F32:F33"/>
    <mergeCell ref="F24:F27"/>
    <mergeCell ref="A6:A7"/>
    <mergeCell ref="B6:B7"/>
    <mergeCell ref="C6:C7"/>
    <mergeCell ref="D6:G6"/>
    <mergeCell ref="F8:F9"/>
    <mergeCell ref="C28:C30"/>
    <mergeCell ref="D28:D30"/>
    <mergeCell ref="E28:E30"/>
    <mergeCell ref="F28:F30"/>
    <mergeCell ref="G28:G30"/>
    <mergeCell ref="G16:G18"/>
    <mergeCell ref="A20:A21"/>
    <mergeCell ref="B20:B21"/>
    <mergeCell ref="C20:C21"/>
    <mergeCell ref="D20:D21"/>
    <mergeCell ref="E20:E21"/>
    <mergeCell ref="A8:A9"/>
    <mergeCell ref="B8:B9"/>
    <mergeCell ref="C8:C9"/>
    <mergeCell ref="D8:D9"/>
    <mergeCell ref="A32:A33"/>
    <mergeCell ref="B32:B33"/>
    <mergeCell ref="C32:C33"/>
    <mergeCell ref="D32:D33"/>
    <mergeCell ref="E32:E33"/>
    <mergeCell ref="A24:A27"/>
    <mergeCell ref="B24:B27"/>
    <mergeCell ref="C24:C27"/>
    <mergeCell ref="D24:D27"/>
    <mergeCell ref="E24:E27"/>
    <mergeCell ref="A16:A18"/>
    <mergeCell ref="B16:B18"/>
    <mergeCell ref="C16:C18"/>
    <mergeCell ref="D16:D18"/>
    <mergeCell ref="C12:C14"/>
    <mergeCell ref="D12:D14"/>
    <mergeCell ref="E12:E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71"/>
  <sheetViews>
    <sheetView zoomScale="80" zoomScaleNormal="80" workbookViewId="0">
      <selection activeCell="L51" sqref="L51:T56"/>
    </sheetView>
  </sheetViews>
  <sheetFormatPr defaultRowHeight="16.5" x14ac:dyDescent="0.2"/>
  <cols>
    <col min="1" max="1" width="4.125" style="127" customWidth="1"/>
    <col min="2" max="2" width="8.25" style="127" bestFit="1" customWidth="1"/>
    <col min="3" max="3" width="18.125" style="128" customWidth="1"/>
    <col min="4" max="7" width="5.625" style="127" customWidth="1"/>
    <col min="8" max="8" width="29" style="127" bestFit="1" customWidth="1"/>
    <col min="9" max="10" width="5.625" style="127" customWidth="1"/>
    <col min="11" max="11" width="6.125" style="159" bestFit="1" customWidth="1"/>
    <col min="12" max="13" width="13.25" style="31" customWidth="1"/>
    <col min="14" max="18" width="9" style="31"/>
    <col min="19" max="19" width="13.25" style="31" customWidth="1"/>
    <col min="20" max="20" width="9" style="31"/>
  </cols>
  <sheetData>
    <row r="1" spans="1:21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8"/>
    </row>
    <row r="2" spans="1:21" x14ac:dyDescent="0.2">
      <c r="A2" s="496" t="s">
        <v>1379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8"/>
    </row>
    <row r="3" spans="1:21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8"/>
    </row>
    <row r="5" spans="1:21" x14ac:dyDescent="0.2">
      <c r="A5" s="185" t="s">
        <v>212</v>
      </c>
    </row>
    <row r="6" spans="1:21" x14ac:dyDescent="0.2">
      <c r="A6" s="595" t="s">
        <v>0</v>
      </c>
      <c r="B6" s="595" t="s">
        <v>1</v>
      </c>
      <c r="C6" s="595" t="s">
        <v>36</v>
      </c>
      <c r="D6" s="595" t="s">
        <v>1094</v>
      </c>
      <c r="E6" s="595"/>
      <c r="F6" s="595"/>
      <c r="G6" s="595"/>
      <c r="H6" s="595" t="s">
        <v>214</v>
      </c>
      <c r="I6" s="595" t="s">
        <v>1095</v>
      </c>
      <c r="J6" s="595"/>
      <c r="K6" s="479" t="s">
        <v>456</v>
      </c>
      <c r="L6" s="479" t="s">
        <v>457</v>
      </c>
      <c r="M6" s="479"/>
      <c r="N6" s="479"/>
      <c r="O6" s="479"/>
      <c r="P6" s="479"/>
      <c r="Q6" s="479"/>
      <c r="R6" s="479"/>
      <c r="S6" s="479"/>
      <c r="T6" s="479"/>
    </row>
    <row r="7" spans="1:21" ht="33" x14ac:dyDescent="0.2">
      <c r="A7" s="595"/>
      <c r="B7" s="595"/>
      <c r="C7" s="595"/>
      <c r="D7" s="298" t="s">
        <v>1353</v>
      </c>
      <c r="E7" s="298" t="s">
        <v>4</v>
      </c>
      <c r="F7" s="298" t="s">
        <v>5</v>
      </c>
      <c r="G7" s="298" t="s">
        <v>66</v>
      </c>
      <c r="H7" s="595"/>
      <c r="I7" s="298" t="s">
        <v>174</v>
      </c>
      <c r="J7" s="298" t="s">
        <v>15</v>
      </c>
      <c r="K7" s="570"/>
      <c r="L7" s="300" t="s">
        <v>458</v>
      </c>
      <c r="M7" s="300" t="s">
        <v>459</v>
      </c>
      <c r="N7" s="294" t="s">
        <v>460</v>
      </c>
      <c r="O7" s="294" t="s">
        <v>461</v>
      </c>
      <c r="P7" s="294" t="s">
        <v>462</v>
      </c>
      <c r="Q7" s="294" t="s">
        <v>463</v>
      </c>
      <c r="R7" s="300" t="s">
        <v>464</v>
      </c>
      <c r="S7" s="300" t="s">
        <v>465</v>
      </c>
      <c r="T7" s="294" t="s">
        <v>466</v>
      </c>
    </row>
    <row r="8" spans="1:21" x14ac:dyDescent="0.2">
      <c r="A8" s="295">
        <v>1</v>
      </c>
      <c r="B8" s="295" t="s">
        <v>1354</v>
      </c>
      <c r="C8" s="304" t="s">
        <v>1355</v>
      </c>
      <c r="D8" s="295">
        <v>2</v>
      </c>
      <c r="E8" s="295">
        <v>2</v>
      </c>
      <c r="F8" s="295">
        <v>0</v>
      </c>
      <c r="G8" s="295">
        <v>0</v>
      </c>
      <c r="H8" s="296" t="s">
        <v>1371</v>
      </c>
      <c r="I8" s="295" t="s">
        <v>1356</v>
      </c>
      <c r="J8" s="295"/>
      <c r="K8" s="360" t="s">
        <v>1427</v>
      </c>
      <c r="L8" s="366" t="s">
        <v>1356</v>
      </c>
      <c r="M8" s="297" t="s">
        <v>1356</v>
      </c>
      <c r="N8" s="297" t="s">
        <v>1356</v>
      </c>
      <c r="O8" s="416"/>
      <c r="P8" s="297">
        <v>14</v>
      </c>
      <c r="Q8" s="297">
        <v>2</v>
      </c>
      <c r="R8" s="416"/>
      <c r="S8" s="297">
        <v>4</v>
      </c>
      <c r="T8" s="297">
        <v>2</v>
      </c>
    </row>
    <row r="9" spans="1:21" x14ac:dyDescent="0.2">
      <c r="A9" s="565">
        <v>2</v>
      </c>
      <c r="B9" s="565" t="s">
        <v>1357</v>
      </c>
      <c r="C9" s="658" t="s">
        <v>1358</v>
      </c>
      <c r="D9" s="565">
        <v>2</v>
      </c>
      <c r="E9" s="565">
        <v>1</v>
      </c>
      <c r="F9" s="565">
        <v>1</v>
      </c>
      <c r="G9" s="565">
        <v>0</v>
      </c>
      <c r="H9" s="296" t="s">
        <v>1371</v>
      </c>
      <c r="I9" s="295" t="s">
        <v>1356</v>
      </c>
      <c r="J9" s="304"/>
      <c r="K9" s="570" t="s">
        <v>1427</v>
      </c>
      <c r="L9" s="501" t="s">
        <v>1356</v>
      </c>
      <c r="M9" s="501" t="s">
        <v>1356</v>
      </c>
      <c r="N9" s="501" t="s">
        <v>1356</v>
      </c>
      <c r="O9" s="499"/>
      <c r="P9" s="501">
        <v>5</v>
      </c>
      <c r="Q9" s="501">
        <v>1</v>
      </c>
      <c r="R9" s="499"/>
      <c r="S9" s="499"/>
      <c r="T9" s="499"/>
    </row>
    <row r="10" spans="1:21" x14ac:dyDescent="0.2">
      <c r="A10" s="565"/>
      <c r="B10" s="565"/>
      <c r="C10" s="658"/>
      <c r="D10" s="565"/>
      <c r="E10" s="565"/>
      <c r="F10" s="565"/>
      <c r="G10" s="565"/>
      <c r="H10" s="296" t="s">
        <v>1372</v>
      </c>
      <c r="I10" s="295" t="s">
        <v>1356</v>
      </c>
      <c r="J10" s="304"/>
      <c r="K10" s="572"/>
      <c r="L10" s="502"/>
      <c r="M10" s="502"/>
      <c r="N10" s="502"/>
      <c r="O10" s="500"/>
      <c r="P10" s="502"/>
      <c r="Q10" s="502"/>
      <c r="R10" s="500"/>
      <c r="S10" s="500"/>
      <c r="T10" s="500"/>
    </row>
    <row r="11" spans="1:21" x14ac:dyDescent="0.2">
      <c r="A11" s="295">
        <v>3</v>
      </c>
      <c r="B11" s="295" t="s">
        <v>1359</v>
      </c>
      <c r="C11" s="304" t="s">
        <v>1360</v>
      </c>
      <c r="D11" s="295">
        <v>3</v>
      </c>
      <c r="E11" s="295">
        <v>1</v>
      </c>
      <c r="F11" s="295">
        <v>2</v>
      </c>
      <c r="G11" s="295">
        <v>0</v>
      </c>
      <c r="H11" s="296" t="s">
        <v>1373</v>
      </c>
      <c r="I11" s="295" t="s">
        <v>1356</v>
      </c>
      <c r="J11" s="295"/>
      <c r="K11" s="360" t="s">
        <v>1427</v>
      </c>
      <c r="L11" s="297" t="s">
        <v>1356</v>
      </c>
      <c r="M11" s="416"/>
      <c r="N11" s="416"/>
      <c r="O11" s="416"/>
      <c r="P11" s="297">
        <v>8</v>
      </c>
      <c r="Q11" s="297">
        <v>3</v>
      </c>
      <c r="R11" s="416"/>
      <c r="S11" s="297">
        <v>3</v>
      </c>
      <c r="T11" s="297">
        <v>6</v>
      </c>
    </row>
    <row r="12" spans="1:21" x14ac:dyDescent="0.2">
      <c r="A12" s="295">
        <v>4</v>
      </c>
      <c r="B12" s="295" t="s">
        <v>1361</v>
      </c>
      <c r="C12" s="304" t="s">
        <v>1362</v>
      </c>
      <c r="D12" s="295">
        <v>3</v>
      </c>
      <c r="E12" s="295">
        <v>1</v>
      </c>
      <c r="F12" s="295">
        <v>2</v>
      </c>
      <c r="G12" s="295">
        <v>0</v>
      </c>
      <c r="H12" s="296" t="s">
        <v>1374</v>
      </c>
      <c r="I12" s="295" t="s">
        <v>1356</v>
      </c>
      <c r="J12" s="295"/>
      <c r="K12" s="360" t="s">
        <v>1427</v>
      </c>
      <c r="L12" s="297" t="s">
        <v>1356</v>
      </c>
      <c r="M12" s="297" t="s">
        <v>1356</v>
      </c>
      <c r="N12" s="297" t="s">
        <v>1356</v>
      </c>
      <c r="O12" s="416"/>
      <c r="P12" s="297">
        <v>9</v>
      </c>
      <c r="Q12" s="297">
        <v>2</v>
      </c>
      <c r="R12" s="416"/>
      <c r="S12" s="297">
        <v>6</v>
      </c>
      <c r="T12" s="416"/>
    </row>
    <row r="13" spans="1:21" x14ac:dyDescent="0.2">
      <c r="A13" s="295">
        <v>5</v>
      </c>
      <c r="B13" s="295" t="s">
        <v>1363</v>
      </c>
      <c r="C13" s="304" t="s">
        <v>1364</v>
      </c>
      <c r="D13" s="295">
        <v>2</v>
      </c>
      <c r="E13" s="295">
        <v>1</v>
      </c>
      <c r="F13" s="295">
        <v>1</v>
      </c>
      <c r="G13" s="295">
        <v>0</v>
      </c>
      <c r="H13" s="296" t="s">
        <v>1375</v>
      </c>
      <c r="I13" s="295"/>
      <c r="J13" s="295" t="s">
        <v>1356</v>
      </c>
      <c r="K13" s="360" t="s">
        <v>1427</v>
      </c>
      <c r="L13" s="297" t="s">
        <v>1356</v>
      </c>
      <c r="M13" s="416"/>
      <c r="N13" s="416"/>
      <c r="O13" s="416"/>
      <c r="P13" s="416"/>
      <c r="Q13" s="416"/>
      <c r="R13" s="416"/>
      <c r="S13" s="416"/>
      <c r="T13" s="297">
        <v>1</v>
      </c>
    </row>
    <row r="14" spans="1:21" ht="33" x14ac:dyDescent="0.2">
      <c r="A14" s="295">
        <v>6</v>
      </c>
      <c r="B14" s="295" t="s">
        <v>1365</v>
      </c>
      <c r="C14" s="304" t="s">
        <v>132</v>
      </c>
      <c r="D14" s="295">
        <v>2</v>
      </c>
      <c r="E14" s="295">
        <v>1</v>
      </c>
      <c r="F14" s="295">
        <v>1</v>
      </c>
      <c r="G14" s="295">
        <v>0</v>
      </c>
      <c r="H14" s="296" t="s">
        <v>1376</v>
      </c>
      <c r="I14" s="295" t="s">
        <v>1356</v>
      </c>
      <c r="J14" s="295"/>
      <c r="K14" s="360" t="s">
        <v>1427</v>
      </c>
      <c r="L14" s="297" t="s">
        <v>1356</v>
      </c>
      <c r="M14" s="297" t="s">
        <v>1356</v>
      </c>
      <c r="N14" s="297" t="s">
        <v>1356</v>
      </c>
      <c r="O14" s="416"/>
      <c r="P14" s="297">
        <v>6</v>
      </c>
      <c r="Q14" s="297">
        <v>1</v>
      </c>
      <c r="R14" s="416"/>
      <c r="S14" s="297">
        <v>1</v>
      </c>
      <c r="T14" s="416"/>
    </row>
    <row r="15" spans="1:21" x14ac:dyDescent="0.2">
      <c r="A15" s="565">
        <v>7</v>
      </c>
      <c r="B15" s="565" t="s">
        <v>1366</v>
      </c>
      <c r="C15" s="658" t="s">
        <v>1367</v>
      </c>
      <c r="D15" s="565">
        <v>2</v>
      </c>
      <c r="E15" s="565">
        <v>1</v>
      </c>
      <c r="F15" s="565">
        <v>1</v>
      </c>
      <c r="G15" s="565">
        <v>0</v>
      </c>
      <c r="H15" s="296" t="s">
        <v>1376</v>
      </c>
      <c r="I15" s="295" t="s">
        <v>1356</v>
      </c>
      <c r="J15" s="304"/>
      <c r="K15" s="570" t="s">
        <v>1427</v>
      </c>
      <c r="L15" s="501" t="s">
        <v>1356</v>
      </c>
      <c r="M15" s="501" t="s">
        <v>1356</v>
      </c>
      <c r="N15" s="501" t="s">
        <v>1356</v>
      </c>
      <c r="O15" s="499"/>
      <c r="P15" s="501">
        <v>2</v>
      </c>
      <c r="Q15" s="501">
        <v>1</v>
      </c>
      <c r="R15" s="499"/>
      <c r="S15" s="499"/>
      <c r="T15" s="499"/>
    </row>
    <row r="16" spans="1:21" x14ac:dyDescent="0.2">
      <c r="A16" s="565"/>
      <c r="B16" s="565"/>
      <c r="C16" s="658"/>
      <c r="D16" s="565"/>
      <c r="E16" s="565"/>
      <c r="F16" s="565"/>
      <c r="G16" s="565"/>
      <c r="H16" s="296" t="s">
        <v>1377</v>
      </c>
      <c r="I16" s="295" t="s">
        <v>1356</v>
      </c>
      <c r="J16" s="304"/>
      <c r="K16" s="572"/>
      <c r="L16" s="502"/>
      <c r="M16" s="502"/>
      <c r="N16" s="502"/>
      <c r="O16" s="500"/>
      <c r="P16" s="502"/>
      <c r="Q16" s="502"/>
      <c r="R16" s="500"/>
      <c r="S16" s="500"/>
      <c r="T16" s="500"/>
    </row>
    <row r="17" spans="1:20" x14ac:dyDescent="0.2">
      <c r="A17" s="565">
        <v>8</v>
      </c>
      <c r="B17" s="565" t="s">
        <v>1368</v>
      </c>
      <c r="C17" s="658" t="s">
        <v>1369</v>
      </c>
      <c r="D17" s="565">
        <v>2</v>
      </c>
      <c r="E17" s="565">
        <v>1</v>
      </c>
      <c r="F17" s="565">
        <v>1</v>
      </c>
      <c r="G17" s="565">
        <v>0</v>
      </c>
      <c r="H17" s="296" t="s">
        <v>1378</v>
      </c>
      <c r="I17" s="295" t="s">
        <v>1356</v>
      </c>
      <c r="J17" s="304"/>
      <c r="K17" s="570" t="s">
        <v>1427</v>
      </c>
      <c r="L17" s="501" t="s">
        <v>1356</v>
      </c>
      <c r="M17" s="499"/>
      <c r="N17" s="499"/>
      <c r="O17" s="499"/>
      <c r="P17" s="499"/>
      <c r="Q17" s="501">
        <v>1</v>
      </c>
      <c r="R17" s="499"/>
      <c r="S17" s="499"/>
      <c r="T17" s="499"/>
    </row>
    <row r="18" spans="1:20" x14ac:dyDescent="0.2">
      <c r="A18" s="565"/>
      <c r="B18" s="565"/>
      <c r="C18" s="658"/>
      <c r="D18" s="565"/>
      <c r="E18" s="565"/>
      <c r="F18" s="565"/>
      <c r="G18" s="565"/>
      <c r="H18" s="296" t="s">
        <v>1377</v>
      </c>
      <c r="I18" s="295" t="s">
        <v>1356</v>
      </c>
      <c r="J18" s="304"/>
      <c r="K18" s="572"/>
      <c r="L18" s="502"/>
      <c r="M18" s="500"/>
      <c r="N18" s="500"/>
      <c r="O18" s="500"/>
      <c r="P18" s="500"/>
      <c r="Q18" s="502"/>
      <c r="R18" s="500"/>
      <c r="S18" s="500"/>
      <c r="T18" s="500"/>
    </row>
    <row r="19" spans="1:20" x14ac:dyDescent="0.2">
      <c r="A19" s="295">
        <v>9</v>
      </c>
      <c r="B19" s="295" t="s">
        <v>1370</v>
      </c>
      <c r="C19" s="304" t="s">
        <v>1192</v>
      </c>
      <c r="D19" s="295">
        <v>2</v>
      </c>
      <c r="E19" s="295">
        <v>1</v>
      </c>
      <c r="F19" s="295">
        <v>1</v>
      </c>
      <c r="G19" s="295">
        <v>0</v>
      </c>
      <c r="H19" s="296" t="s">
        <v>1376</v>
      </c>
      <c r="I19" s="295" t="s">
        <v>1356</v>
      </c>
      <c r="J19" s="295"/>
      <c r="K19" s="360" t="s">
        <v>1427</v>
      </c>
      <c r="L19" s="297" t="s">
        <v>1356</v>
      </c>
      <c r="M19" s="297" t="s">
        <v>1356</v>
      </c>
      <c r="N19" s="297" t="s">
        <v>1356</v>
      </c>
      <c r="O19" s="416"/>
      <c r="P19" s="297">
        <v>2</v>
      </c>
      <c r="Q19" s="297">
        <v>1</v>
      </c>
      <c r="R19" s="416"/>
      <c r="S19" s="416"/>
      <c r="T19" s="416"/>
    </row>
    <row r="20" spans="1:20" x14ac:dyDescent="0.2">
      <c r="A20" s="794" t="s">
        <v>1203</v>
      </c>
      <c r="B20" s="795"/>
      <c r="C20" s="796"/>
      <c r="D20" s="298">
        <v>20</v>
      </c>
      <c r="E20" s="298">
        <v>10</v>
      </c>
      <c r="F20" s="298">
        <v>10</v>
      </c>
      <c r="G20" s="298">
        <v>0</v>
      </c>
      <c r="H20" s="304"/>
      <c r="I20" s="295"/>
      <c r="J20" s="295"/>
    </row>
    <row r="22" spans="1:20" x14ac:dyDescent="0.2">
      <c r="A22" s="185" t="s">
        <v>231</v>
      </c>
    </row>
    <row r="23" spans="1:20" ht="16.5" customHeight="1" x14ac:dyDescent="0.2">
      <c r="A23" s="595" t="s">
        <v>0</v>
      </c>
      <c r="B23" s="595" t="s">
        <v>1</v>
      </c>
      <c r="C23" s="595" t="s">
        <v>36</v>
      </c>
      <c r="D23" s="595" t="s">
        <v>1094</v>
      </c>
      <c r="E23" s="595"/>
      <c r="F23" s="595"/>
      <c r="G23" s="595"/>
      <c r="H23" s="595" t="s">
        <v>214</v>
      </c>
      <c r="I23" s="595" t="s">
        <v>1095</v>
      </c>
      <c r="J23" s="595"/>
      <c r="K23" s="479" t="s">
        <v>456</v>
      </c>
      <c r="L23" s="479" t="s">
        <v>457</v>
      </c>
      <c r="M23" s="479"/>
      <c r="N23" s="479"/>
      <c r="O23" s="479"/>
      <c r="P23" s="479"/>
      <c r="Q23" s="479"/>
      <c r="R23" s="479"/>
      <c r="S23" s="479"/>
      <c r="T23" s="479"/>
    </row>
    <row r="24" spans="1:20" ht="33" x14ac:dyDescent="0.2">
      <c r="A24" s="595"/>
      <c r="B24" s="595"/>
      <c r="C24" s="595"/>
      <c r="D24" s="298" t="s">
        <v>1353</v>
      </c>
      <c r="E24" s="298" t="s">
        <v>4</v>
      </c>
      <c r="F24" s="298" t="s">
        <v>5</v>
      </c>
      <c r="G24" s="298" t="s">
        <v>66</v>
      </c>
      <c r="H24" s="595"/>
      <c r="I24" s="298" t="s">
        <v>174</v>
      </c>
      <c r="J24" s="298" t="s">
        <v>15</v>
      </c>
      <c r="K24" s="570"/>
      <c r="L24" s="300" t="s">
        <v>458</v>
      </c>
      <c r="M24" s="300" t="s">
        <v>459</v>
      </c>
      <c r="N24" s="294" t="s">
        <v>460</v>
      </c>
      <c r="O24" s="294" t="s">
        <v>461</v>
      </c>
      <c r="P24" s="294" t="s">
        <v>462</v>
      </c>
      <c r="Q24" s="294" t="s">
        <v>463</v>
      </c>
      <c r="R24" s="300" t="s">
        <v>464</v>
      </c>
      <c r="S24" s="300" t="s">
        <v>465</v>
      </c>
      <c r="T24" s="294" t="s">
        <v>466</v>
      </c>
    </row>
    <row r="25" spans="1:20" x14ac:dyDescent="0.2">
      <c r="A25" s="565">
        <v>1</v>
      </c>
      <c r="B25" s="565" t="s">
        <v>1380</v>
      </c>
      <c r="C25" s="658" t="s">
        <v>1381</v>
      </c>
      <c r="D25" s="565">
        <v>2</v>
      </c>
      <c r="E25" s="565">
        <v>1</v>
      </c>
      <c r="F25" s="565">
        <v>1</v>
      </c>
      <c r="G25" s="565">
        <v>0</v>
      </c>
      <c r="H25" s="406" t="s">
        <v>1376</v>
      </c>
      <c r="I25" s="295" t="s">
        <v>1356</v>
      </c>
      <c r="J25" s="304"/>
      <c r="K25" s="360" t="s">
        <v>467</v>
      </c>
      <c r="L25" s="297" t="s">
        <v>1356</v>
      </c>
      <c r="M25" s="297" t="s">
        <v>1356</v>
      </c>
      <c r="N25" s="297" t="s">
        <v>1356</v>
      </c>
      <c r="O25" s="416"/>
      <c r="P25" s="297">
        <v>1</v>
      </c>
      <c r="Q25" s="297">
        <v>1</v>
      </c>
      <c r="R25" s="416"/>
      <c r="S25" s="416"/>
      <c r="T25" s="416"/>
    </row>
    <row r="26" spans="1:20" x14ac:dyDescent="0.2">
      <c r="A26" s="565"/>
      <c r="B26" s="565"/>
      <c r="C26" s="658"/>
      <c r="D26" s="565"/>
      <c r="E26" s="565"/>
      <c r="F26" s="565"/>
      <c r="G26" s="565"/>
      <c r="H26" s="406" t="s">
        <v>1377</v>
      </c>
      <c r="I26" s="295" t="s">
        <v>1356</v>
      </c>
      <c r="J26" s="304"/>
      <c r="K26" s="360" t="s">
        <v>468</v>
      </c>
      <c r="L26" s="297" t="s">
        <v>1356</v>
      </c>
      <c r="M26" s="297" t="s">
        <v>1356</v>
      </c>
      <c r="N26" s="297" t="s">
        <v>1356</v>
      </c>
      <c r="O26" s="416"/>
      <c r="P26" s="297">
        <v>1</v>
      </c>
      <c r="Q26" s="297">
        <v>1</v>
      </c>
      <c r="R26" s="416"/>
      <c r="S26" s="416"/>
      <c r="T26" s="416"/>
    </row>
    <row r="27" spans="1:20" x14ac:dyDescent="0.2">
      <c r="A27" s="565">
        <v>2</v>
      </c>
      <c r="B27" s="565" t="s">
        <v>1382</v>
      </c>
      <c r="C27" s="658" t="s">
        <v>1383</v>
      </c>
      <c r="D27" s="565">
        <v>2</v>
      </c>
      <c r="E27" s="565">
        <v>1</v>
      </c>
      <c r="F27" s="565">
        <v>1</v>
      </c>
      <c r="G27" s="565">
        <v>0</v>
      </c>
      <c r="H27" s="406" t="s">
        <v>1374</v>
      </c>
      <c r="I27" s="295" t="s">
        <v>1356</v>
      </c>
      <c r="J27" s="304"/>
      <c r="K27" s="360" t="s">
        <v>467</v>
      </c>
      <c r="L27" s="297" t="s">
        <v>1356</v>
      </c>
      <c r="M27" s="416"/>
      <c r="N27" s="416"/>
      <c r="O27" s="416"/>
      <c r="P27" s="297">
        <v>2</v>
      </c>
      <c r="Q27" s="297">
        <v>1</v>
      </c>
      <c r="R27" s="416"/>
      <c r="S27" s="297">
        <v>2</v>
      </c>
      <c r="T27" s="297">
        <v>1</v>
      </c>
    </row>
    <row r="28" spans="1:20" x14ac:dyDescent="0.2">
      <c r="A28" s="565"/>
      <c r="B28" s="565"/>
      <c r="C28" s="658"/>
      <c r="D28" s="565"/>
      <c r="E28" s="565"/>
      <c r="F28" s="565"/>
      <c r="G28" s="565"/>
      <c r="H28" s="406" t="s">
        <v>1394</v>
      </c>
      <c r="I28" s="295" t="s">
        <v>1356</v>
      </c>
      <c r="J28" s="304"/>
      <c r="K28" s="360" t="s">
        <v>468</v>
      </c>
      <c r="L28" s="297" t="s">
        <v>1356</v>
      </c>
      <c r="M28" s="416"/>
      <c r="N28" s="416"/>
      <c r="O28" s="416"/>
      <c r="P28" s="366">
        <v>2</v>
      </c>
      <c r="Q28" s="366">
        <v>1</v>
      </c>
      <c r="R28" s="416"/>
      <c r="S28" s="366">
        <v>2</v>
      </c>
      <c r="T28" s="366">
        <v>1</v>
      </c>
    </row>
    <row r="29" spans="1:20" x14ac:dyDescent="0.2">
      <c r="A29" s="565">
        <v>3</v>
      </c>
      <c r="B29" s="565" t="s">
        <v>1384</v>
      </c>
      <c r="C29" s="658" t="s">
        <v>196</v>
      </c>
      <c r="D29" s="565">
        <v>2</v>
      </c>
      <c r="E29" s="565">
        <v>1</v>
      </c>
      <c r="F29" s="565">
        <v>1</v>
      </c>
      <c r="G29" s="565">
        <v>0</v>
      </c>
      <c r="H29" s="406" t="s">
        <v>1395</v>
      </c>
      <c r="I29" s="295" t="s">
        <v>1356</v>
      </c>
      <c r="J29" s="304"/>
      <c r="K29" s="360" t="s">
        <v>467</v>
      </c>
      <c r="L29" s="297" t="s">
        <v>1356</v>
      </c>
      <c r="M29" s="416"/>
      <c r="N29" s="416"/>
      <c r="O29" s="416"/>
      <c r="P29" s="416"/>
      <c r="Q29" s="297">
        <v>1</v>
      </c>
      <c r="R29" s="416"/>
      <c r="S29" s="416"/>
      <c r="T29" s="416"/>
    </row>
    <row r="30" spans="1:20" x14ac:dyDescent="0.2">
      <c r="A30" s="565"/>
      <c r="B30" s="565"/>
      <c r="C30" s="658"/>
      <c r="D30" s="565"/>
      <c r="E30" s="565"/>
      <c r="F30" s="565"/>
      <c r="G30" s="565"/>
      <c r="H30" s="406" t="s">
        <v>1377</v>
      </c>
      <c r="I30" s="295" t="s">
        <v>1356</v>
      </c>
      <c r="J30" s="304"/>
      <c r="K30" s="360" t="s">
        <v>468</v>
      </c>
      <c r="L30" s="297" t="s">
        <v>1356</v>
      </c>
      <c r="M30" s="416"/>
      <c r="N30" s="416"/>
      <c r="O30" s="416"/>
      <c r="P30" s="416"/>
      <c r="Q30" s="297">
        <v>1</v>
      </c>
      <c r="R30" s="416"/>
      <c r="S30" s="416"/>
      <c r="T30" s="416"/>
    </row>
    <row r="31" spans="1:20" x14ac:dyDescent="0.2">
      <c r="A31" s="295">
        <v>4</v>
      </c>
      <c r="B31" s="295" t="s">
        <v>1385</v>
      </c>
      <c r="C31" s="304" t="s">
        <v>1386</v>
      </c>
      <c r="D31" s="295">
        <v>3</v>
      </c>
      <c r="E31" s="295">
        <v>1</v>
      </c>
      <c r="F31" s="295">
        <v>2</v>
      </c>
      <c r="G31" s="295">
        <v>0</v>
      </c>
      <c r="H31" s="406" t="s">
        <v>1396</v>
      </c>
      <c r="I31" s="295"/>
      <c r="J31" s="295" t="s">
        <v>1356</v>
      </c>
      <c r="K31" s="360" t="s">
        <v>467</v>
      </c>
      <c r="L31" s="366" t="s">
        <v>1356</v>
      </c>
      <c r="M31" s="416"/>
      <c r="N31" s="416"/>
      <c r="O31" s="416"/>
      <c r="P31" s="416"/>
      <c r="Q31" s="366">
        <v>1</v>
      </c>
      <c r="R31" s="416"/>
      <c r="S31" s="416"/>
      <c r="T31" s="416"/>
    </row>
    <row r="32" spans="1:20" s="4" customFormat="1" x14ac:dyDescent="0.2">
      <c r="A32" s="367"/>
      <c r="B32" s="367"/>
      <c r="C32" s="371"/>
      <c r="D32" s="367"/>
      <c r="E32" s="367"/>
      <c r="F32" s="367"/>
      <c r="G32" s="367"/>
      <c r="H32" s="406"/>
      <c r="I32" s="367"/>
      <c r="J32" s="367"/>
      <c r="K32" s="360" t="s">
        <v>468</v>
      </c>
      <c r="L32" s="366" t="s">
        <v>1356</v>
      </c>
      <c r="M32" s="416"/>
      <c r="N32" s="416"/>
      <c r="O32" s="416"/>
      <c r="P32" s="416"/>
      <c r="Q32" s="366">
        <v>1</v>
      </c>
      <c r="R32" s="416"/>
      <c r="S32" s="416"/>
      <c r="T32" s="416"/>
    </row>
    <row r="33" spans="1:20" ht="24.75" customHeight="1" x14ac:dyDescent="0.2">
      <c r="A33" s="295">
        <v>5</v>
      </c>
      <c r="B33" s="295" t="s">
        <v>1387</v>
      </c>
      <c r="C33" s="561" t="s">
        <v>1388</v>
      </c>
      <c r="D33" s="295">
        <v>2</v>
      </c>
      <c r="E33" s="295">
        <v>1</v>
      </c>
      <c r="F33" s="295">
        <v>1</v>
      </c>
      <c r="G33" s="295">
        <v>0</v>
      </c>
      <c r="H33" s="406" t="s">
        <v>1378</v>
      </c>
      <c r="I33" s="295" t="s">
        <v>1356</v>
      </c>
      <c r="J33" s="295"/>
      <c r="K33" s="360" t="s">
        <v>467</v>
      </c>
      <c r="L33" s="297" t="s">
        <v>1356</v>
      </c>
      <c r="M33" s="297" t="s">
        <v>1356</v>
      </c>
      <c r="N33" s="416"/>
      <c r="O33" s="416"/>
      <c r="P33" s="297">
        <v>7</v>
      </c>
      <c r="Q33" s="297">
        <v>1</v>
      </c>
      <c r="R33" s="416"/>
      <c r="S33" s="416"/>
      <c r="T33" s="416"/>
    </row>
    <row r="34" spans="1:20" s="4" customFormat="1" x14ac:dyDescent="0.2">
      <c r="A34" s="367"/>
      <c r="B34" s="367"/>
      <c r="C34" s="563"/>
      <c r="D34" s="367"/>
      <c r="E34" s="367"/>
      <c r="F34" s="367"/>
      <c r="G34" s="367"/>
      <c r="H34" s="406"/>
      <c r="I34" s="367"/>
      <c r="J34" s="367"/>
      <c r="K34" s="360" t="s">
        <v>468</v>
      </c>
      <c r="L34" s="366" t="s">
        <v>1356</v>
      </c>
      <c r="M34" s="366" t="s">
        <v>1356</v>
      </c>
      <c r="N34" s="416"/>
      <c r="O34" s="416"/>
      <c r="P34" s="366">
        <v>7</v>
      </c>
      <c r="Q34" s="366">
        <v>1</v>
      </c>
      <c r="R34" s="416"/>
      <c r="S34" s="416"/>
      <c r="T34" s="416"/>
    </row>
    <row r="35" spans="1:20" x14ac:dyDescent="0.2">
      <c r="A35" s="565">
        <v>6</v>
      </c>
      <c r="B35" s="565" t="s">
        <v>1389</v>
      </c>
      <c r="C35" s="658" t="s">
        <v>1390</v>
      </c>
      <c r="D35" s="565">
        <v>3</v>
      </c>
      <c r="E35" s="565">
        <v>1</v>
      </c>
      <c r="F35" s="565">
        <v>2</v>
      </c>
      <c r="G35" s="565">
        <v>0</v>
      </c>
      <c r="H35" s="406" t="s">
        <v>1397</v>
      </c>
      <c r="I35" s="295" t="s">
        <v>1356</v>
      </c>
      <c r="J35" s="304"/>
      <c r="K35" s="360" t="s">
        <v>467</v>
      </c>
      <c r="L35" s="297" t="s">
        <v>1356</v>
      </c>
      <c r="M35" s="297" t="s">
        <v>1356</v>
      </c>
      <c r="N35" s="297" t="s">
        <v>1356</v>
      </c>
      <c r="O35" s="366" t="s">
        <v>1356</v>
      </c>
      <c r="P35" s="297">
        <v>5</v>
      </c>
      <c r="Q35" s="297">
        <v>4</v>
      </c>
      <c r="R35" s="416"/>
      <c r="S35" s="416"/>
      <c r="T35" s="297">
        <v>4</v>
      </c>
    </row>
    <row r="36" spans="1:20" x14ac:dyDescent="0.2">
      <c r="A36" s="565"/>
      <c r="B36" s="565"/>
      <c r="C36" s="658"/>
      <c r="D36" s="565"/>
      <c r="E36" s="565"/>
      <c r="F36" s="565"/>
      <c r="G36" s="565"/>
      <c r="H36" s="406" t="s">
        <v>1398</v>
      </c>
      <c r="I36" s="295" t="s">
        <v>1356</v>
      </c>
      <c r="J36" s="304"/>
      <c r="K36" s="570" t="s">
        <v>468</v>
      </c>
      <c r="L36" s="501" t="s">
        <v>1356</v>
      </c>
      <c r="M36" s="501" t="s">
        <v>1356</v>
      </c>
      <c r="N36" s="501" t="s">
        <v>1356</v>
      </c>
      <c r="O36" s="501" t="s">
        <v>1356</v>
      </c>
      <c r="P36" s="501">
        <v>5</v>
      </c>
      <c r="Q36" s="501">
        <v>4</v>
      </c>
      <c r="R36" s="499"/>
      <c r="S36" s="499"/>
      <c r="T36" s="501">
        <v>4</v>
      </c>
    </row>
    <row r="37" spans="1:20" x14ac:dyDescent="0.2">
      <c r="A37" s="565"/>
      <c r="B37" s="565"/>
      <c r="C37" s="658"/>
      <c r="D37" s="565"/>
      <c r="E37" s="565"/>
      <c r="F37" s="565"/>
      <c r="G37" s="565"/>
      <c r="H37" s="406" t="s">
        <v>1399</v>
      </c>
      <c r="I37" s="295" t="s">
        <v>1356</v>
      </c>
      <c r="J37" s="304"/>
      <c r="K37" s="572"/>
      <c r="L37" s="502"/>
      <c r="M37" s="502"/>
      <c r="N37" s="502"/>
      <c r="O37" s="502"/>
      <c r="P37" s="502"/>
      <c r="Q37" s="502"/>
      <c r="R37" s="500"/>
      <c r="S37" s="500"/>
      <c r="T37" s="502"/>
    </row>
    <row r="38" spans="1:20" x14ac:dyDescent="0.2">
      <c r="A38" s="565">
        <v>7</v>
      </c>
      <c r="B38" s="565" t="s">
        <v>1391</v>
      </c>
      <c r="C38" s="658" t="s">
        <v>1334</v>
      </c>
      <c r="D38" s="565">
        <v>2</v>
      </c>
      <c r="E38" s="565">
        <v>2</v>
      </c>
      <c r="F38" s="565">
        <v>0</v>
      </c>
      <c r="G38" s="565">
        <v>0</v>
      </c>
      <c r="H38" s="406" t="s">
        <v>1400</v>
      </c>
      <c r="I38" s="295" t="s">
        <v>1356</v>
      </c>
      <c r="J38" s="304"/>
      <c r="K38" s="360" t="s">
        <v>467</v>
      </c>
      <c r="L38" s="297" t="s">
        <v>1356</v>
      </c>
      <c r="M38" s="416"/>
      <c r="N38" s="297" t="s">
        <v>1356</v>
      </c>
      <c r="O38" s="416"/>
      <c r="P38" s="297">
        <v>3</v>
      </c>
      <c r="Q38" s="297">
        <v>2</v>
      </c>
      <c r="R38" s="416"/>
      <c r="S38" s="416"/>
      <c r="T38" s="297">
        <v>1</v>
      </c>
    </row>
    <row r="39" spans="1:20" x14ac:dyDescent="0.2">
      <c r="A39" s="565"/>
      <c r="B39" s="565"/>
      <c r="C39" s="658"/>
      <c r="D39" s="565"/>
      <c r="E39" s="565"/>
      <c r="F39" s="565"/>
      <c r="G39" s="565"/>
      <c r="H39" s="406" t="s">
        <v>1372</v>
      </c>
      <c r="I39" s="295" t="s">
        <v>1356</v>
      </c>
      <c r="J39" s="304"/>
      <c r="K39" s="360" t="s">
        <v>468</v>
      </c>
      <c r="L39" s="297" t="s">
        <v>1356</v>
      </c>
      <c r="M39" s="416"/>
      <c r="N39" s="297" t="s">
        <v>1356</v>
      </c>
      <c r="O39" s="416"/>
      <c r="P39" s="297">
        <v>3</v>
      </c>
      <c r="Q39" s="297">
        <v>2</v>
      </c>
      <c r="R39" s="416"/>
      <c r="S39" s="416"/>
      <c r="T39" s="297">
        <v>1</v>
      </c>
    </row>
    <row r="40" spans="1:20" x14ac:dyDescent="0.2">
      <c r="A40" s="565">
        <v>8</v>
      </c>
      <c r="B40" s="565" t="s">
        <v>1392</v>
      </c>
      <c r="C40" s="658" t="s">
        <v>42</v>
      </c>
      <c r="D40" s="565">
        <v>2</v>
      </c>
      <c r="E40" s="565">
        <v>1</v>
      </c>
      <c r="F40" s="565">
        <v>1</v>
      </c>
      <c r="G40" s="565">
        <v>0</v>
      </c>
      <c r="H40" s="406" t="s">
        <v>1397</v>
      </c>
      <c r="I40" s="295" t="s">
        <v>1356</v>
      </c>
      <c r="J40" s="304"/>
      <c r="K40" s="360" t="s">
        <v>467</v>
      </c>
      <c r="L40" s="366" t="s">
        <v>1356</v>
      </c>
      <c r="M40" s="416"/>
      <c r="N40" s="416"/>
      <c r="O40" s="416"/>
      <c r="P40" s="416"/>
      <c r="Q40" s="366">
        <v>1</v>
      </c>
      <c r="R40" s="416"/>
      <c r="S40" s="416"/>
      <c r="T40" s="416"/>
    </row>
    <row r="41" spans="1:20" x14ac:dyDescent="0.2">
      <c r="A41" s="565"/>
      <c r="B41" s="565"/>
      <c r="C41" s="658"/>
      <c r="D41" s="565"/>
      <c r="E41" s="565"/>
      <c r="F41" s="565"/>
      <c r="G41" s="565"/>
      <c r="H41" s="406" t="s">
        <v>1377</v>
      </c>
      <c r="I41" s="295" t="s">
        <v>1356</v>
      </c>
      <c r="J41" s="304"/>
      <c r="K41" s="360" t="s">
        <v>468</v>
      </c>
      <c r="L41" s="366" t="s">
        <v>1356</v>
      </c>
      <c r="M41" s="416"/>
      <c r="N41" s="416"/>
      <c r="O41" s="416"/>
      <c r="P41" s="416"/>
      <c r="Q41" s="366">
        <v>1</v>
      </c>
      <c r="R41" s="416"/>
      <c r="S41" s="416"/>
      <c r="T41" s="416"/>
    </row>
    <row r="42" spans="1:20" x14ac:dyDescent="0.2">
      <c r="A42" s="295">
        <v>9</v>
      </c>
      <c r="B42" s="295" t="s">
        <v>1393</v>
      </c>
      <c r="C42" s="304" t="s">
        <v>34</v>
      </c>
      <c r="D42" s="295">
        <v>2</v>
      </c>
      <c r="E42" s="295">
        <v>1</v>
      </c>
      <c r="F42" s="295">
        <v>1</v>
      </c>
      <c r="G42" s="295">
        <v>0</v>
      </c>
      <c r="H42" s="406" t="s">
        <v>1401</v>
      </c>
      <c r="I42" s="295"/>
      <c r="J42" s="295" t="s">
        <v>1356</v>
      </c>
      <c r="K42" s="360" t="s">
        <v>467</v>
      </c>
      <c r="L42" s="366" t="s">
        <v>1356</v>
      </c>
      <c r="M42" s="416"/>
      <c r="N42" s="416"/>
      <c r="O42" s="416"/>
      <c r="P42" s="416"/>
      <c r="Q42" s="366">
        <v>1</v>
      </c>
      <c r="R42" s="416"/>
      <c r="S42" s="416"/>
      <c r="T42" s="416"/>
    </row>
    <row r="43" spans="1:20" s="4" customFormat="1" x14ac:dyDescent="0.2">
      <c r="A43" s="429"/>
      <c r="B43" s="430"/>
      <c r="C43" s="431"/>
      <c r="D43" s="367"/>
      <c r="E43" s="367"/>
      <c r="F43" s="367"/>
      <c r="G43" s="367"/>
      <c r="H43" s="406"/>
      <c r="I43" s="367"/>
      <c r="J43" s="367"/>
      <c r="K43" s="360" t="s">
        <v>468</v>
      </c>
      <c r="L43" s="366" t="s">
        <v>1356</v>
      </c>
      <c r="M43" s="416"/>
      <c r="N43" s="416"/>
      <c r="O43" s="416"/>
      <c r="P43" s="416"/>
      <c r="Q43" s="366">
        <v>1</v>
      </c>
      <c r="R43" s="416"/>
      <c r="S43" s="416"/>
      <c r="T43" s="416"/>
    </row>
    <row r="44" spans="1:20" x14ac:dyDescent="0.2">
      <c r="A44" s="794" t="s">
        <v>1203</v>
      </c>
      <c r="B44" s="795"/>
      <c r="C44" s="796"/>
      <c r="D44" s="298">
        <v>20</v>
      </c>
      <c r="E44" s="298">
        <v>10</v>
      </c>
      <c r="F44" s="298">
        <v>10</v>
      </c>
      <c r="G44" s="298">
        <v>0</v>
      </c>
      <c r="H44" s="304"/>
      <c r="I44" s="295"/>
      <c r="J44" s="295"/>
    </row>
    <row r="46" spans="1:20" x14ac:dyDescent="0.2">
      <c r="A46" s="185" t="s">
        <v>235</v>
      </c>
    </row>
    <row r="47" spans="1:20" ht="17.25" customHeight="1" x14ac:dyDescent="0.2">
      <c r="A47" s="595" t="s">
        <v>0</v>
      </c>
      <c r="B47" s="595" t="s">
        <v>1</v>
      </c>
      <c r="C47" s="595" t="s">
        <v>36</v>
      </c>
      <c r="D47" s="595" t="s">
        <v>1094</v>
      </c>
      <c r="E47" s="595"/>
      <c r="F47" s="595"/>
      <c r="G47" s="595"/>
      <c r="H47" s="595" t="s">
        <v>214</v>
      </c>
      <c r="I47" s="595" t="s">
        <v>1095</v>
      </c>
      <c r="J47" s="595"/>
      <c r="K47" s="479" t="s">
        <v>456</v>
      </c>
      <c r="L47" s="479" t="s">
        <v>457</v>
      </c>
      <c r="M47" s="479"/>
      <c r="N47" s="479"/>
      <c r="O47" s="479"/>
      <c r="P47" s="479"/>
      <c r="Q47" s="479"/>
      <c r="R47" s="479"/>
      <c r="S47" s="479"/>
      <c r="T47" s="479"/>
    </row>
    <row r="48" spans="1:20" ht="33" x14ac:dyDescent="0.2">
      <c r="A48" s="595"/>
      <c r="B48" s="595"/>
      <c r="C48" s="595"/>
      <c r="D48" s="298" t="s">
        <v>1353</v>
      </c>
      <c r="E48" s="298" t="s">
        <v>4</v>
      </c>
      <c r="F48" s="298" t="s">
        <v>5</v>
      </c>
      <c r="G48" s="298" t="s">
        <v>66</v>
      </c>
      <c r="H48" s="595"/>
      <c r="I48" s="298" t="s">
        <v>174</v>
      </c>
      <c r="J48" s="298" t="s">
        <v>15</v>
      </c>
      <c r="K48" s="479"/>
      <c r="L48" s="298" t="s">
        <v>458</v>
      </c>
      <c r="M48" s="298" t="s">
        <v>459</v>
      </c>
      <c r="N48" s="287" t="s">
        <v>460</v>
      </c>
      <c r="O48" s="287" t="s">
        <v>461</v>
      </c>
      <c r="P48" s="287" t="s">
        <v>462</v>
      </c>
      <c r="Q48" s="287" t="s">
        <v>463</v>
      </c>
      <c r="R48" s="298" t="s">
        <v>464</v>
      </c>
      <c r="S48" s="298" t="s">
        <v>465</v>
      </c>
      <c r="T48" s="287" t="s">
        <v>466</v>
      </c>
    </row>
    <row r="49" spans="1:20" x14ac:dyDescent="0.2">
      <c r="A49" s="295">
        <v>1</v>
      </c>
      <c r="B49" s="295" t="s">
        <v>1402</v>
      </c>
      <c r="C49" s="304" t="s">
        <v>1159</v>
      </c>
      <c r="D49" s="295">
        <v>2</v>
      </c>
      <c r="E49" s="295">
        <v>1</v>
      </c>
      <c r="F49" s="295">
        <v>1</v>
      </c>
      <c r="G49" s="295">
        <v>0</v>
      </c>
      <c r="H49" s="406" t="s">
        <v>1400</v>
      </c>
      <c r="I49" s="295" t="s">
        <v>1356</v>
      </c>
      <c r="J49" s="295"/>
      <c r="K49" s="360" t="s">
        <v>467</v>
      </c>
      <c r="L49" s="297" t="s">
        <v>1356</v>
      </c>
      <c r="M49" s="416"/>
      <c r="N49" s="297" t="s">
        <v>1356</v>
      </c>
      <c r="O49" s="366" t="s">
        <v>1356</v>
      </c>
      <c r="P49" s="297">
        <v>7</v>
      </c>
      <c r="Q49" s="297">
        <v>9</v>
      </c>
      <c r="R49" s="416"/>
      <c r="S49" s="416"/>
      <c r="T49" s="297">
        <v>7</v>
      </c>
    </row>
    <row r="50" spans="1:20" s="4" customFormat="1" x14ac:dyDescent="0.2">
      <c r="A50" s="367"/>
      <c r="B50" s="367"/>
      <c r="C50" s="371"/>
      <c r="D50" s="367"/>
      <c r="E50" s="367"/>
      <c r="F50" s="367"/>
      <c r="G50" s="367"/>
      <c r="H50" s="406"/>
      <c r="I50" s="367"/>
      <c r="J50" s="367"/>
      <c r="K50" s="360" t="s">
        <v>468</v>
      </c>
      <c r="L50" s="366" t="s">
        <v>1356</v>
      </c>
      <c r="M50" s="416"/>
      <c r="N50" s="366" t="s">
        <v>1356</v>
      </c>
      <c r="O50" s="366" t="s">
        <v>1356</v>
      </c>
      <c r="P50" s="366">
        <v>7</v>
      </c>
      <c r="Q50" s="366">
        <v>9</v>
      </c>
      <c r="R50" s="416"/>
      <c r="S50" s="416"/>
      <c r="T50" s="366">
        <v>7</v>
      </c>
    </row>
    <row r="51" spans="1:20" x14ac:dyDescent="0.2">
      <c r="A51" s="565">
        <v>2</v>
      </c>
      <c r="B51" s="565" t="s">
        <v>1389</v>
      </c>
      <c r="C51" s="658" t="s">
        <v>1403</v>
      </c>
      <c r="D51" s="565">
        <v>5</v>
      </c>
      <c r="E51" s="565">
        <v>0</v>
      </c>
      <c r="F51" s="565">
        <v>0</v>
      </c>
      <c r="G51" s="565">
        <v>5</v>
      </c>
      <c r="H51" s="406" t="s">
        <v>1376</v>
      </c>
      <c r="I51" s="295" t="s">
        <v>1356</v>
      </c>
      <c r="J51" s="304"/>
      <c r="K51" s="570" t="s">
        <v>1426</v>
      </c>
      <c r="L51" s="470" t="s">
        <v>1424</v>
      </c>
      <c r="M51" s="471"/>
      <c r="N51" s="471"/>
      <c r="O51" s="471"/>
      <c r="P51" s="471"/>
      <c r="Q51" s="471"/>
      <c r="R51" s="471"/>
      <c r="S51" s="471"/>
      <c r="T51" s="472"/>
    </row>
    <row r="52" spans="1:20" x14ac:dyDescent="0.2">
      <c r="A52" s="565"/>
      <c r="B52" s="565"/>
      <c r="C52" s="658"/>
      <c r="D52" s="565"/>
      <c r="E52" s="565"/>
      <c r="F52" s="565"/>
      <c r="G52" s="565"/>
      <c r="H52" s="406" t="s">
        <v>1405</v>
      </c>
      <c r="I52" s="295" t="s">
        <v>1356</v>
      </c>
      <c r="J52" s="304"/>
      <c r="K52" s="571"/>
      <c r="L52" s="476"/>
      <c r="M52" s="477"/>
      <c r="N52" s="477"/>
      <c r="O52" s="477"/>
      <c r="P52" s="477"/>
      <c r="Q52" s="477"/>
      <c r="R52" s="477"/>
      <c r="S52" s="477"/>
      <c r="T52" s="478"/>
    </row>
    <row r="53" spans="1:20" x14ac:dyDescent="0.2">
      <c r="A53" s="565"/>
      <c r="B53" s="565"/>
      <c r="C53" s="658"/>
      <c r="D53" s="565"/>
      <c r="E53" s="565"/>
      <c r="F53" s="565"/>
      <c r="G53" s="565"/>
      <c r="H53" s="406" t="s">
        <v>1399</v>
      </c>
      <c r="I53" s="295" t="s">
        <v>1356</v>
      </c>
      <c r="J53" s="304"/>
      <c r="K53" s="571"/>
      <c r="L53" s="476"/>
      <c r="M53" s="477"/>
      <c r="N53" s="477"/>
      <c r="O53" s="477"/>
      <c r="P53" s="477"/>
      <c r="Q53" s="477"/>
      <c r="R53" s="477"/>
      <c r="S53" s="477"/>
      <c r="T53" s="478"/>
    </row>
    <row r="54" spans="1:20" x14ac:dyDescent="0.2">
      <c r="A54" s="565"/>
      <c r="B54" s="565"/>
      <c r="C54" s="658"/>
      <c r="D54" s="565"/>
      <c r="E54" s="565"/>
      <c r="F54" s="565"/>
      <c r="G54" s="565"/>
      <c r="H54" s="406" t="s">
        <v>1406</v>
      </c>
      <c r="I54" s="295" t="s">
        <v>1356</v>
      </c>
      <c r="J54" s="304"/>
      <c r="K54" s="571"/>
      <c r="L54" s="476"/>
      <c r="M54" s="477"/>
      <c r="N54" s="477"/>
      <c r="O54" s="477"/>
      <c r="P54" s="477"/>
      <c r="Q54" s="477"/>
      <c r="R54" s="477"/>
      <c r="S54" s="477"/>
      <c r="T54" s="478"/>
    </row>
    <row r="55" spans="1:20" x14ac:dyDescent="0.2">
      <c r="A55" s="565"/>
      <c r="B55" s="565"/>
      <c r="C55" s="658"/>
      <c r="D55" s="565"/>
      <c r="E55" s="565"/>
      <c r="F55" s="565"/>
      <c r="G55" s="565"/>
      <c r="H55" s="406" t="s">
        <v>1407</v>
      </c>
      <c r="I55" s="295" t="s">
        <v>1356</v>
      </c>
      <c r="J55" s="304"/>
      <c r="K55" s="571"/>
      <c r="L55" s="476"/>
      <c r="M55" s="477"/>
      <c r="N55" s="477"/>
      <c r="O55" s="477"/>
      <c r="P55" s="477"/>
      <c r="Q55" s="477"/>
      <c r="R55" s="477"/>
      <c r="S55" s="477"/>
      <c r="T55" s="478"/>
    </row>
    <row r="56" spans="1:20" x14ac:dyDescent="0.2">
      <c r="A56" s="565"/>
      <c r="B56" s="565"/>
      <c r="C56" s="658"/>
      <c r="D56" s="565"/>
      <c r="E56" s="565"/>
      <c r="F56" s="565"/>
      <c r="G56" s="565"/>
      <c r="H56" s="406" t="s">
        <v>1408</v>
      </c>
      <c r="I56" s="295" t="s">
        <v>1356</v>
      </c>
      <c r="J56" s="304"/>
      <c r="K56" s="572"/>
      <c r="L56" s="473"/>
      <c r="M56" s="474"/>
      <c r="N56" s="474"/>
      <c r="O56" s="474"/>
      <c r="P56" s="474"/>
      <c r="Q56" s="474"/>
      <c r="R56" s="474"/>
      <c r="S56" s="474"/>
      <c r="T56" s="475"/>
    </row>
    <row r="57" spans="1:20" x14ac:dyDescent="0.2">
      <c r="A57" s="565">
        <v>3</v>
      </c>
      <c r="B57" s="565" t="s">
        <v>1404</v>
      </c>
      <c r="C57" s="658" t="s">
        <v>56</v>
      </c>
      <c r="D57" s="565">
        <v>3</v>
      </c>
      <c r="E57" s="565">
        <v>0</v>
      </c>
      <c r="F57" s="565">
        <v>0</v>
      </c>
      <c r="G57" s="565">
        <v>3</v>
      </c>
      <c r="H57" s="406" t="s">
        <v>1409</v>
      </c>
      <c r="I57" s="295" t="s">
        <v>1356</v>
      </c>
      <c r="J57" s="304"/>
      <c r="K57" s="570" t="s">
        <v>1426</v>
      </c>
      <c r="L57" s="470" t="s">
        <v>1421</v>
      </c>
      <c r="M57" s="471"/>
      <c r="N57" s="471"/>
      <c r="O57" s="471"/>
      <c r="P57" s="471"/>
      <c r="Q57" s="471"/>
      <c r="R57" s="471"/>
      <c r="S57" s="471"/>
      <c r="T57" s="472"/>
    </row>
    <row r="58" spans="1:20" x14ac:dyDescent="0.2">
      <c r="A58" s="565"/>
      <c r="B58" s="565"/>
      <c r="C58" s="658"/>
      <c r="D58" s="565"/>
      <c r="E58" s="565"/>
      <c r="F58" s="565"/>
      <c r="G58" s="565"/>
      <c r="H58" s="406" t="s">
        <v>1377</v>
      </c>
      <c r="I58" s="295" t="s">
        <v>1356</v>
      </c>
      <c r="J58" s="304"/>
      <c r="K58" s="571"/>
      <c r="L58" s="476"/>
      <c r="M58" s="477"/>
      <c r="N58" s="477"/>
      <c r="O58" s="477"/>
      <c r="P58" s="477"/>
      <c r="Q58" s="477"/>
      <c r="R58" s="477"/>
      <c r="S58" s="477"/>
      <c r="T58" s="478"/>
    </row>
    <row r="59" spans="1:20" x14ac:dyDescent="0.2">
      <c r="A59" s="565"/>
      <c r="B59" s="565"/>
      <c r="C59" s="658"/>
      <c r="D59" s="565"/>
      <c r="E59" s="565"/>
      <c r="F59" s="565"/>
      <c r="G59" s="565"/>
      <c r="H59" s="406" t="s">
        <v>1410</v>
      </c>
      <c r="I59" s="295" t="s">
        <v>1356</v>
      </c>
      <c r="J59" s="304"/>
      <c r="K59" s="571"/>
      <c r="L59" s="476"/>
      <c r="M59" s="477"/>
      <c r="N59" s="477"/>
      <c r="O59" s="477"/>
      <c r="P59" s="477"/>
      <c r="Q59" s="477"/>
      <c r="R59" s="477"/>
      <c r="S59" s="477"/>
      <c r="T59" s="478"/>
    </row>
    <row r="60" spans="1:20" x14ac:dyDescent="0.2">
      <c r="A60" s="565"/>
      <c r="B60" s="565"/>
      <c r="C60" s="658"/>
      <c r="D60" s="565"/>
      <c r="E60" s="565"/>
      <c r="F60" s="565"/>
      <c r="G60" s="565"/>
      <c r="H60" s="406" t="s">
        <v>1411</v>
      </c>
      <c r="I60" s="295" t="s">
        <v>1356</v>
      </c>
      <c r="J60" s="304"/>
      <c r="K60" s="571"/>
      <c r="L60" s="476"/>
      <c r="M60" s="477"/>
      <c r="N60" s="477"/>
      <c r="O60" s="477"/>
      <c r="P60" s="477"/>
      <c r="Q60" s="477"/>
      <c r="R60" s="477"/>
      <c r="S60" s="477"/>
      <c r="T60" s="478"/>
    </row>
    <row r="61" spans="1:20" x14ac:dyDescent="0.2">
      <c r="A61" s="565"/>
      <c r="B61" s="565"/>
      <c r="C61" s="658"/>
      <c r="D61" s="565"/>
      <c r="E61" s="565"/>
      <c r="F61" s="565"/>
      <c r="G61" s="565"/>
      <c r="H61" s="406" t="s">
        <v>1407</v>
      </c>
      <c r="I61" s="295" t="s">
        <v>1356</v>
      </c>
      <c r="J61" s="304"/>
      <c r="K61" s="571"/>
      <c r="L61" s="476"/>
      <c r="M61" s="477"/>
      <c r="N61" s="477"/>
      <c r="O61" s="477"/>
      <c r="P61" s="477"/>
      <c r="Q61" s="477"/>
      <c r="R61" s="477"/>
      <c r="S61" s="477"/>
      <c r="T61" s="478"/>
    </row>
    <row r="62" spans="1:20" x14ac:dyDescent="0.2">
      <c r="A62" s="565"/>
      <c r="B62" s="565"/>
      <c r="C62" s="658"/>
      <c r="D62" s="565"/>
      <c r="E62" s="565"/>
      <c r="F62" s="565"/>
      <c r="G62" s="565"/>
      <c r="H62" s="406" t="s">
        <v>1408</v>
      </c>
      <c r="I62" s="295" t="s">
        <v>1356</v>
      </c>
      <c r="J62" s="304"/>
      <c r="K62" s="571"/>
      <c r="L62" s="476"/>
      <c r="M62" s="477"/>
      <c r="N62" s="477"/>
      <c r="O62" s="477"/>
      <c r="P62" s="477"/>
      <c r="Q62" s="477"/>
      <c r="R62" s="477"/>
      <c r="S62" s="477"/>
      <c r="T62" s="478"/>
    </row>
    <row r="63" spans="1:20" x14ac:dyDescent="0.2">
      <c r="A63" s="565"/>
      <c r="B63" s="565"/>
      <c r="C63" s="658"/>
      <c r="D63" s="565"/>
      <c r="E63" s="565"/>
      <c r="F63" s="565"/>
      <c r="G63" s="565"/>
      <c r="H63" s="406" t="s">
        <v>1412</v>
      </c>
      <c r="I63" s="295" t="s">
        <v>1356</v>
      </c>
      <c r="J63" s="304"/>
      <c r="K63" s="571"/>
      <c r="L63" s="476"/>
      <c r="M63" s="477"/>
      <c r="N63" s="477"/>
      <c r="O63" s="477"/>
      <c r="P63" s="477"/>
      <c r="Q63" s="477"/>
      <c r="R63" s="477"/>
      <c r="S63" s="477"/>
      <c r="T63" s="478"/>
    </row>
    <row r="64" spans="1:20" x14ac:dyDescent="0.2">
      <c r="A64" s="565"/>
      <c r="B64" s="565"/>
      <c r="C64" s="658"/>
      <c r="D64" s="565"/>
      <c r="E64" s="565"/>
      <c r="F64" s="565"/>
      <c r="G64" s="565"/>
      <c r="H64" s="406" t="s">
        <v>1413</v>
      </c>
      <c r="I64" s="295" t="s">
        <v>1356</v>
      </c>
      <c r="J64" s="304"/>
      <c r="K64" s="571"/>
      <c r="L64" s="476"/>
      <c r="M64" s="477"/>
      <c r="N64" s="477"/>
      <c r="O64" s="477"/>
      <c r="P64" s="477"/>
      <c r="Q64" s="477"/>
      <c r="R64" s="477"/>
      <c r="S64" s="477"/>
      <c r="T64" s="478"/>
    </row>
    <row r="65" spans="1:20" x14ac:dyDescent="0.2">
      <c r="A65" s="565"/>
      <c r="B65" s="565"/>
      <c r="C65" s="658"/>
      <c r="D65" s="565"/>
      <c r="E65" s="565"/>
      <c r="F65" s="565"/>
      <c r="G65" s="565"/>
      <c r="H65" s="406" t="s">
        <v>1414</v>
      </c>
      <c r="I65" s="295" t="s">
        <v>1356</v>
      </c>
      <c r="J65" s="304"/>
      <c r="K65" s="571"/>
      <c r="L65" s="476"/>
      <c r="M65" s="477"/>
      <c r="N65" s="477"/>
      <c r="O65" s="477"/>
      <c r="P65" s="477"/>
      <c r="Q65" s="477"/>
      <c r="R65" s="477"/>
      <c r="S65" s="477"/>
      <c r="T65" s="478"/>
    </row>
    <row r="66" spans="1:20" x14ac:dyDescent="0.2">
      <c r="A66" s="565"/>
      <c r="B66" s="565"/>
      <c r="C66" s="658"/>
      <c r="D66" s="565"/>
      <c r="E66" s="565"/>
      <c r="F66" s="565"/>
      <c r="G66" s="565"/>
      <c r="H66" s="406" t="s">
        <v>1415</v>
      </c>
      <c r="I66" s="295" t="s">
        <v>1356</v>
      </c>
      <c r="J66" s="304"/>
      <c r="K66" s="571"/>
      <c r="L66" s="476"/>
      <c r="M66" s="477"/>
      <c r="N66" s="477"/>
      <c r="O66" s="477"/>
      <c r="P66" s="477"/>
      <c r="Q66" s="477"/>
      <c r="R66" s="477"/>
      <c r="S66" s="477"/>
      <c r="T66" s="478"/>
    </row>
    <row r="67" spans="1:20" x14ac:dyDescent="0.2">
      <c r="A67" s="565"/>
      <c r="B67" s="565"/>
      <c r="C67" s="658"/>
      <c r="D67" s="565"/>
      <c r="E67" s="565"/>
      <c r="F67" s="565"/>
      <c r="G67" s="565"/>
      <c r="H67" s="406" t="s">
        <v>1416</v>
      </c>
      <c r="I67" s="295" t="s">
        <v>1356</v>
      </c>
      <c r="J67" s="304"/>
      <c r="K67" s="571"/>
      <c r="L67" s="476"/>
      <c r="M67" s="477"/>
      <c r="N67" s="477"/>
      <c r="O67" s="477"/>
      <c r="P67" s="477"/>
      <c r="Q67" s="477"/>
      <c r="R67" s="477"/>
      <c r="S67" s="477"/>
      <c r="T67" s="478"/>
    </row>
    <row r="68" spans="1:20" x14ac:dyDescent="0.2">
      <c r="A68" s="565"/>
      <c r="B68" s="565"/>
      <c r="C68" s="658"/>
      <c r="D68" s="565"/>
      <c r="E68" s="565"/>
      <c r="F68" s="565"/>
      <c r="G68" s="565"/>
      <c r="H68" s="406" t="s">
        <v>1417</v>
      </c>
      <c r="I68" s="295" t="s">
        <v>1356</v>
      </c>
      <c r="J68" s="304"/>
      <c r="K68" s="571"/>
      <c r="L68" s="476"/>
      <c r="M68" s="477"/>
      <c r="N68" s="477"/>
      <c r="O68" s="477"/>
      <c r="P68" s="477"/>
      <c r="Q68" s="477"/>
      <c r="R68" s="477"/>
      <c r="S68" s="477"/>
      <c r="T68" s="478"/>
    </row>
    <row r="69" spans="1:20" x14ac:dyDescent="0.2">
      <c r="A69" s="565"/>
      <c r="B69" s="565"/>
      <c r="C69" s="658"/>
      <c r="D69" s="565"/>
      <c r="E69" s="565"/>
      <c r="F69" s="565"/>
      <c r="G69" s="565"/>
      <c r="H69" s="406" t="s">
        <v>1418</v>
      </c>
      <c r="I69" s="295" t="s">
        <v>1356</v>
      </c>
      <c r="J69" s="304"/>
      <c r="K69" s="571"/>
      <c r="L69" s="476"/>
      <c r="M69" s="477"/>
      <c r="N69" s="477"/>
      <c r="O69" s="477"/>
      <c r="P69" s="477"/>
      <c r="Q69" s="477"/>
      <c r="R69" s="477"/>
      <c r="S69" s="477"/>
      <c r="T69" s="478"/>
    </row>
    <row r="70" spans="1:20" x14ac:dyDescent="0.2">
      <c r="A70" s="565"/>
      <c r="B70" s="565"/>
      <c r="C70" s="658"/>
      <c r="D70" s="565"/>
      <c r="E70" s="565"/>
      <c r="F70" s="565"/>
      <c r="G70" s="565"/>
      <c r="H70" s="406" t="s">
        <v>1419</v>
      </c>
      <c r="I70" s="295" t="s">
        <v>1356</v>
      </c>
      <c r="J70" s="304"/>
      <c r="K70" s="572"/>
      <c r="L70" s="473"/>
      <c r="M70" s="474"/>
      <c r="N70" s="474"/>
      <c r="O70" s="474"/>
      <c r="P70" s="474"/>
      <c r="Q70" s="474"/>
      <c r="R70" s="474"/>
      <c r="S70" s="474"/>
      <c r="T70" s="475"/>
    </row>
    <row r="71" spans="1:20" x14ac:dyDescent="0.2">
      <c r="A71" s="794" t="s">
        <v>1203</v>
      </c>
      <c r="B71" s="795"/>
      <c r="C71" s="796"/>
      <c r="D71" s="298">
        <v>10</v>
      </c>
      <c r="E71" s="298">
        <v>1</v>
      </c>
      <c r="F71" s="298">
        <v>1</v>
      </c>
      <c r="G71" s="298">
        <v>8</v>
      </c>
      <c r="H71" s="304"/>
      <c r="I71" s="295"/>
      <c r="J71" s="295"/>
      <c r="K71" s="184"/>
    </row>
  </sheetData>
  <mergeCells count="152">
    <mergeCell ref="H47:H48"/>
    <mergeCell ref="K47:K48"/>
    <mergeCell ref="L47:T47"/>
    <mergeCell ref="A71:C71"/>
    <mergeCell ref="F51:F56"/>
    <mergeCell ref="G51:G56"/>
    <mergeCell ref="A57:A70"/>
    <mergeCell ref="B57:B70"/>
    <mergeCell ref="C57:C70"/>
    <mergeCell ref="D57:D70"/>
    <mergeCell ref="E57:E70"/>
    <mergeCell ref="F57:F70"/>
    <mergeCell ref="G57:G70"/>
    <mergeCell ref="A47:A48"/>
    <mergeCell ref="B47:B48"/>
    <mergeCell ref="C47:C48"/>
    <mergeCell ref="D47:G47"/>
    <mergeCell ref="I47:J47"/>
    <mergeCell ref="A51:A56"/>
    <mergeCell ref="B51:B56"/>
    <mergeCell ref="C51:C56"/>
    <mergeCell ref="D51:D56"/>
    <mergeCell ref="E51:E56"/>
    <mergeCell ref="G40:G41"/>
    <mergeCell ref="H23:H24"/>
    <mergeCell ref="K23:K24"/>
    <mergeCell ref="L23:T23"/>
    <mergeCell ref="A44:C44"/>
    <mergeCell ref="A40:A41"/>
    <mergeCell ref="B40:B41"/>
    <mergeCell ref="C40:C41"/>
    <mergeCell ref="D40:D41"/>
    <mergeCell ref="E40:E41"/>
    <mergeCell ref="F40:F41"/>
    <mergeCell ref="G35:G37"/>
    <mergeCell ref="A38:A39"/>
    <mergeCell ref="B38:B39"/>
    <mergeCell ref="C38:C39"/>
    <mergeCell ref="D38:D39"/>
    <mergeCell ref="E38:E39"/>
    <mergeCell ref="F38:F39"/>
    <mergeCell ref="G38:G39"/>
    <mergeCell ref="A35:A37"/>
    <mergeCell ref="B35:B37"/>
    <mergeCell ref="C35:C37"/>
    <mergeCell ref="D35:D37"/>
    <mergeCell ref="E35:E37"/>
    <mergeCell ref="F35:F37"/>
    <mergeCell ref="A29:A30"/>
    <mergeCell ref="B29:B30"/>
    <mergeCell ref="C29:C30"/>
    <mergeCell ref="D29:D30"/>
    <mergeCell ref="E29:E30"/>
    <mergeCell ref="F29:F30"/>
    <mergeCell ref="G29:G30"/>
    <mergeCell ref="F25:F26"/>
    <mergeCell ref="G25:G26"/>
    <mergeCell ref="A27:A28"/>
    <mergeCell ref="B27:B28"/>
    <mergeCell ref="C27:C28"/>
    <mergeCell ref="D27:D28"/>
    <mergeCell ref="E27:E28"/>
    <mergeCell ref="F27:F28"/>
    <mergeCell ref="G27:G28"/>
    <mergeCell ref="C33:C34"/>
    <mergeCell ref="A23:A24"/>
    <mergeCell ref="B23:B24"/>
    <mergeCell ref="C23:C24"/>
    <mergeCell ref="D23:G23"/>
    <mergeCell ref="I23:J23"/>
    <mergeCell ref="A25:A26"/>
    <mergeCell ref="B25:B26"/>
    <mergeCell ref="C25:C26"/>
    <mergeCell ref="D25:D26"/>
    <mergeCell ref="E25:E26"/>
    <mergeCell ref="A1:T1"/>
    <mergeCell ref="A2:T2"/>
    <mergeCell ref="A3:T3"/>
    <mergeCell ref="H6:H7"/>
    <mergeCell ref="A20:C20"/>
    <mergeCell ref="K6:K7"/>
    <mergeCell ref="L6:T6"/>
    <mergeCell ref="G15:G16"/>
    <mergeCell ref="A17:A18"/>
    <mergeCell ref="B17:B18"/>
    <mergeCell ref="C17:C18"/>
    <mergeCell ref="D17:D18"/>
    <mergeCell ref="E17:E18"/>
    <mergeCell ref="F17:F18"/>
    <mergeCell ref="G17:G18"/>
    <mergeCell ref="F9:F10"/>
    <mergeCell ref="G9:G10"/>
    <mergeCell ref="A15:A16"/>
    <mergeCell ref="B15:B16"/>
    <mergeCell ref="C15:C16"/>
    <mergeCell ref="D15:D16"/>
    <mergeCell ref="E15:E16"/>
    <mergeCell ref="F15:F16"/>
    <mergeCell ref="A6:A7"/>
    <mergeCell ref="A9:A10"/>
    <mergeCell ref="B9:B10"/>
    <mergeCell ref="C9:C10"/>
    <mergeCell ref="D9:D10"/>
    <mergeCell ref="E9:E10"/>
    <mergeCell ref="K9:K10"/>
    <mergeCell ref="L9:L10"/>
    <mergeCell ref="M9:M10"/>
    <mergeCell ref="N9:N10"/>
    <mergeCell ref="K15:K16"/>
    <mergeCell ref="T9:T10"/>
    <mergeCell ref="P9:P10"/>
    <mergeCell ref="Q9:Q10"/>
    <mergeCell ref="O9:O10"/>
    <mergeCell ref="B6:B7"/>
    <mergeCell ref="C6:C7"/>
    <mergeCell ref="D6:G6"/>
    <mergeCell ref="I6:J6"/>
    <mergeCell ref="R9:R10"/>
    <mergeCell ref="S9:S10"/>
    <mergeCell ref="T15:T16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L15:L16"/>
    <mergeCell ref="M15:M16"/>
    <mergeCell ref="N15:N16"/>
    <mergeCell ref="O15:O16"/>
    <mergeCell ref="P15:P16"/>
    <mergeCell ref="Q15:Q16"/>
    <mergeCell ref="R15:R16"/>
    <mergeCell ref="S15:S16"/>
    <mergeCell ref="K17:K18"/>
    <mergeCell ref="L57:T70"/>
    <mergeCell ref="K57:K70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K51:K56"/>
    <mergeCell ref="L51:T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78"/>
  <sheetViews>
    <sheetView topLeftCell="A52" zoomScale="80" zoomScaleNormal="80" workbookViewId="0">
      <selection activeCell="K64" sqref="K64:S65"/>
    </sheetView>
  </sheetViews>
  <sheetFormatPr defaultRowHeight="16.5" x14ac:dyDescent="0.3"/>
  <cols>
    <col min="1" max="1" width="4.875" style="29" customWidth="1"/>
    <col min="2" max="2" width="10.375" style="29" bestFit="1" customWidth="1"/>
    <col min="3" max="3" width="21.875" style="82" bestFit="1" customWidth="1"/>
    <col min="4" max="5" width="4.875" style="29" bestFit="1" customWidth="1"/>
    <col min="6" max="6" width="5.75" style="29" customWidth="1"/>
    <col min="7" max="7" width="4.125" style="29" bestFit="1" customWidth="1"/>
    <col min="8" max="8" width="33.625" style="29" bestFit="1" customWidth="1"/>
    <col min="9" max="9" width="5.25" style="29" customWidth="1"/>
    <col min="10" max="10" width="6.125" style="274" bestFit="1" customWidth="1"/>
    <col min="11" max="12" width="14.25" style="31" customWidth="1"/>
    <col min="13" max="17" width="9" style="31"/>
    <col min="18" max="18" width="13.5" style="31" customWidth="1"/>
    <col min="19" max="19" width="9" style="31"/>
    <col min="20" max="16384" width="9" style="1"/>
  </cols>
  <sheetData>
    <row r="1" spans="1:19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</row>
    <row r="2" spans="1:19" x14ac:dyDescent="0.2">
      <c r="A2" s="496" t="s">
        <v>476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19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</row>
    <row r="4" spans="1:19" x14ac:dyDescent="0.3">
      <c r="C4" s="29"/>
    </row>
    <row r="5" spans="1:19" x14ac:dyDescent="0.3">
      <c r="A5" s="59" t="s">
        <v>212</v>
      </c>
      <c r="B5" s="58"/>
      <c r="C5" s="60"/>
    </row>
    <row r="6" spans="1:19" ht="15" customHeight="1" x14ac:dyDescent="0.2">
      <c r="A6" s="484" t="s">
        <v>0</v>
      </c>
      <c r="B6" s="484" t="s">
        <v>1</v>
      </c>
      <c r="C6" s="486" t="s">
        <v>2</v>
      </c>
      <c r="D6" s="484" t="s">
        <v>3</v>
      </c>
      <c r="E6" s="484" t="s">
        <v>4</v>
      </c>
      <c r="F6" s="484" t="s">
        <v>5</v>
      </c>
      <c r="G6" s="484" t="s">
        <v>6</v>
      </c>
      <c r="H6" s="488" t="s">
        <v>7</v>
      </c>
      <c r="I6" s="484" t="s">
        <v>68</v>
      </c>
      <c r="J6" s="492" t="s">
        <v>456</v>
      </c>
      <c r="K6" s="479" t="s">
        <v>457</v>
      </c>
      <c r="L6" s="479"/>
      <c r="M6" s="479"/>
      <c r="N6" s="479"/>
      <c r="O6" s="479"/>
      <c r="P6" s="479"/>
      <c r="Q6" s="479"/>
      <c r="R6" s="479"/>
      <c r="S6" s="479"/>
    </row>
    <row r="7" spans="1:19" ht="33" x14ac:dyDescent="0.2">
      <c r="A7" s="485"/>
      <c r="B7" s="485"/>
      <c r="C7" s="487"/>
      <c r="D7" s="485"/>
      <c r="E7" s="485"/>
      <c r="F7" s="485"/>
      <c r="G7" s="485"/>
      <c r="H7" s="489"/>
      <c r="I7" s="485"/>
      <c r="J7" s="493"/>
      <c r="K7" s="440" t="s">
        <v>458</v>
      </c>
      <c r="L7" s="440" t="s">
        <v>459</v>
      </c>
      <c r="M7" s="434" t="s">
        <v>460</v>
      </c>
      <c r="N7" s="434" t="s">
        <v>461</v>
      </c>
      <c r="O7" s="434" t="s">
        <v>462</v>
      </c>
      <c r="P7" s="434" t="s">
        <v>463</v>
      </c>
      <c r="Q7" s="440" t="s">
        <v>464</v>
      </c>
      <c r="R7" s="440" t="s">
        <v>465</v>
      </c>
      <c r="S7" s="434" t="s">
        <v>466</v>
      </c>
    </row>
    <row r="8" spans="1:19" x14ac:dyDescent="0.2">
      <c r="A8" s="62">
        <v>1</v>
      </c>
      <c r="B8" s="62" t="s">
        <v>8</v>
      </c>
      <c r="C8" s="63" t="s">
        <v>9</v>
      </c>
      <c r="D8" s="497">
        <v>2</v>
      </c>
      <c r="E8" s="32">
        <v>2</v>
      </c>
      <c r="F8" s="32"/>
      <c r="G8" s="64"/>
      <c r="H8" s="122" t="s">
        <v>520</v>
      </c>
      <c r="I8" s="32"/>
      <c r="J8" s="239" t="s">
        <v>467</v>
      </c>
      <c r="K8" s="416"/>
      <c r="L8" s="439" t="s">
        <v>1356</v>
      </c>
      <c r="M8" s="439" t="s">
        <v>1356</v>
      </c>
      <c r="N8" s="439" t="s">
        <v>1356</v>
      </c>
      <c r="O8" s="439">
        <v>3</v>
      </c>
      <c r="P8" s="439">
        <v>6</v>
      </c>
      <c r="Q8" s="416"/>
      <c r="R8" s="439">
        <v>1</v>
      </c>
      <c r="S8" s="439">
        <v>20</v>
      </c>
    </row>
    <row r="9" spans="1:19" x14ac:dyDescent="0.2">
      <c r="A9" s="192"/>
      <c r="B9" s="192"/>
      <c r="C9" s="177"/>
      <c r="D9" s="498"/>
      <c r="E9" s="259">
        <v>2</v>
      </c>
      <c r="F9" s="259"/>
      <c r="G9" s="261"/>
      <c r="H9" s="262" t="s">
        <v>10</v>
      </c>
      <c r="I9" s="32"/>
      <c r="J9" s="239" t="s">
        <v>468</v>
      </c>
      <c r="K9" s="416"/>
      <c r="L9" s="416"/>
      <c r="M9" s="439"/>
      <c r="N9" s="439" t="s">
        <v>1356</v>
      </c>
      <c r="O9" s="416"/>
      <c r="P9" s="439">
        <v>1</v>
      </c>
      <c r="Q9" s="416"/>
      <c r="R9" s="416"/>
      <c r="S9" s="439">
        <v>5</v>
      </c>
    </row>
    <row r="10" spans="1:19" x14ac:dyDescent="0.2">
      <c r="A10" s="480">
        <v>2</v>
      </c>
      <c r="B10" s="480" t="s">
        <v>11</v>
      </c>
      <c r="C10" s="481" t="s">
        <v>12</v>
      </c>
      <c r="D10" s="480">
        <v>3</v>
      </c>
      <c r="E10" s="65"/>
      <c r="F10" s="65">
        <v>1</v>
      </c>
      <c r="G10" s="66"/>
      <c r="H10" s="122" t="s">
        <v>13</v>
      </c>
      <c r="I10" s="65"/>
      <c r="J10" s="70" t="s">
        <v>467</v>
      </c>
      <c r="K10" s="416"/>
      <c r="L10" s="416"/>
      <c r="M10" s="439" t="s">
        <v>1356</v>
      </c>
      <c r="N10" s="439" t="s">
        <v>1356</v>
      </c>
      <c r="O10" s="439">
        <v>2</v>
      </c>
      <c r="P10" s="439">
        <v>1</v>
      </c>
      <c r="Q10" s="416"/>
      <c r="R10" s="416"/>
      <c r="S10" s="439">
        <v>1</v>
      </c>
    </row>
    <row r="11" spans="1:19" x14ac:dyDescent="0.2">
      <c r="A11" s="480"/>
      <c r="B11" s="480"/>
      <c r="C11" s="481"/>
      <c r="D11" s="480"/>
      <c r="E11" s="65">
        <v>2</v>
      </c>
      <c r="F11" s="65"/>
      <c r="G11" s="66"/>
      <c r="H11" s="122" t="s">
        <v>14</v>
      </c>
      <c r="I11" s="65" t="s">
        <v>15</v>
      </c>
      <c r="J11" s="70" t="s">
        <v>468</v>
      </c>
      <c r="K11" s="416"/>
      <c r="L11" s="416"/>
      <c r="M11" s="439" t="s">
        <v>1356</v>
      </c>
      <c r="N11" s="439" t="s">
        <v>1356</v>
      </c>
      <c r="O11" s="439">
        <v>2</v>
      </c>
      <c r="P11" s="439">
        <v>1</v>
      </c>
      <c r="Q11" s="416"/>
      <c r="R11" s="416"/>
      <c r="S11" s="439">
        <v>1</v>
      </c>
    </row>
    <row r="12" spans="1:19" x14ac:dyDescent="0.2">
      <c r="A12" s="67">
        <v>3</v>
      </c>
      <c r="B12" s="67" t="s">
        <v>17</v>
      </c>
      <c r="C12" s="68" t="s">
        <v>18</v>
      </c>
      <c r="D12" s="482">
        <v>2</v>
      </c>
      <c r="E12" s="65">
        <v>2</v>
      </c>
      <c r="F12" s="65"/>
      <c r="G12" s="66"/>
      <c r="H12" s="122" t="s">
        <v>521</v>
      </c>
      <c r="I12" s="65"/>
      <c r="J12" s="239" t="s">
        <v>467</v>
      </c>
      <c r="K12" s="416"/>
      <c r="L12" s="416"/>
      <c r="M12" s="416"/>
      <c r="N12" s="439" t="s">
        <v>1356</v>
      </c>
      <c r="O12" s="416"/>
      <c r="P12" s="439">
        <v>2</v>
      </c>
      <c r="Q12" s="416"/>
      <c r="R12" s="416"/>
      <c r="S12" s="416"/>
    </row>
    <row r="13" spans="1:19" x14ac:dyDescent="0.2">
      <c r="A13" s="73"/>
      <c r="B13" s="73"/>
      <c r="C13" s="74"/>
      <c r="D13" s="495"/>
      <c r="E13" s="267">
        <v>2</v>
      </c>
      <c r="F13" s="267"/>
      <c r="G13" s="268"/>
      <c r="H13" s="269" t="s">
        <v>19</v>
      </c>
      <c r="I13" s="65"/>
      <c r="J13" s="239" t="s">
        <v>468</v>
      </c>
      <c r="K13" s="416"/>
      <c r="L13" s="416"/>
      <c r="M13" s="439" t="s">
        <v>1356</v>
      </c>
      <c r="N13" s="439" t="s">
        <v>1356</v>
      </c>
      <c r="O13" s="416"/>
      <c r="P13" s="439">
        <v>2</v>
      </c>
      <c r="Q13" s="416"/>
      <c r="R13" s="416"/>
      <c r="S13" s="416"/>
    </row>
    <row r="14" spans="1:19" x14ac:dyDescent="0.2">
      <c r="A14" s="67">
        <v>4</v>
      </c>
      <c r="B14" s="67" t="s">
        <v>20</v>
      </c>
      <c r="C14" s="68" t="s">
        <v>21</v>
      </c>
      <c r="D14" s="482">
        <v>5</v>
      </c>
      <c r="E14" s="65">
        <v>3</v>
      </c>
      <c r="F14" s="65">
        <v>2</v>
      </c>
      <c r="G14" s="66"/>
      <c r="H14" s="122" t="s">
        <v>39</v>
      </c>
      <c r="I14" s="65"/>
      <c r="J14" s="70" t="s">
        <v>467</v>
      </c>
      <c r="K14" s="416"/>
      <c r="L14" s="439" t="s">
        <v>1356</v>
      </c>
      <c r="M14" s="416"/>
      <c r="N14" s="439" t="s">
        <v>1356</v>
      </c>
      <c r="O14" s="416"/>
      <c r="P14" s="439">
        <v>2</v>
      </c>
      <c r="Q14" s="416"/>
      <c r="R14" s="416"/>
      <c r="S14" s="439">
        <v>20</v>
      </c>
    </row>
    <row r="15" spans="1:19" x14ac:dyDescent="0.2">
      <c r="A15" s="73"/>
      <c r="B15" s="73"/>
      <c r="C15" s="74"/>
      <c r="D15" s="494"/>
      <c r="E15" s="259">
        <v>1.5</v>
      </c>
      <c r="F15" s="259">
        <v>0.5</v>
      </c>
      <c r="G15" s="261"/>
      <c r="H15" s="262" t="s">
        <v>22</v>
      </c>
      <c r="I15" s="65"/>
      <c r="J15" s="503" t="s">
        <v>468</v>
      </c>
      <c r="K15" s="506"/>
      <c r="L15" s="482" t="s">
        <v>1356</v>
      </c>
      <c r="M15" s="506"/>
      <c r="N15" s="482" t="s">
        <v>1356</v>
      </c>
      <c r="O15" s="482">
        <v>2</v>
      </c>
      <c r="P15" s="482">
        <v>3</v>
      </c>
      <c r="Q15" s="506"/>
      <c r="R15" s="506"/>
      <c r="S15" s="482">
        <v>1</v>
      </c>
    </row>
    <row r="16" spans="1:19" x14ac:dyDescent="0.2">
      <c r="A16" s="73"/>
      <c r="B16" s="73"/>
      <c r="C16" s="74"/>
      <c r="D16" s="494"/>
      <c r="E16" s="259">
        <v>1</v>
      </c>
      <c r="F16" s="259">
        <v>1</v>
      </c>
      <c r="G16" s="261"/>
      <c r="H16" s="269" t="s">
        <v>525</v>
      </c>
      <c r="I16" s="65"/>
      <c r="J16" s="504"/>
      <c r="K16" s="507"/>
      <c r="L16" s="494"/>
      <c r="M16" s="507"/>
      <c r="N16" s="494"/>
      <c r="O16" s="494"/>
      <c r="P16" s="494"/>
      <c r="Q16" s="507"/>
      <c r="R16" s="507"/>
      <c r="S16" s="494"/>
    </row>
    <row r="17" spans="1:19" x14ac:dyDescent="0.2">
      <c r="A17" s="73"/>
      <c r="B17" s="73"/>
      <c r="C17" s="74"/>
      <c r="D17" s="495"/>
      <c r="E17" s="267" t="s">
        <v>526</v>
      </c>
      <c r="F17" s="267">
        <v>0.5</v>
      </c>
      <c r="G17" s="268"/>
      <c r="H17" s="269" t="s">
        <v>527</v>
      </c>
      <c r="I17" s="65"/>
      <c r="J17" s="505"/>
      <c r="K17" s="508"/>
      <c r="L17" s="495"/>
      <c r="M17" s="508"/>
      <c r="N17" s="495"/>
      <c r="O17" s="495"/>
      <c r="P17" s="495"/>
      <c r="Q17" s="508"/>
      <c r="R17" s="508"/>
      <c r="S17" s="495"/>
    </row>
    <row r="18" spans="1:19" x14ac:dyDescent="0.2">
      <c r="A18" s="65">
        <v>5</v>
      </c>
      <c r="B18" s="65" t="s">
        <v>25</v>
      </c>
      <c r="C18" s="69" t="s">
        <v>26</v>
      </c>
      <c r="D18" s="65">
        <v>2</v>
      </c>
      <c r="E18" s="65">
        <v>1</v>
      </c>
      <c r="F18" s="65">
        <v>1</v>
      </c>
      <c r="G18" s="66"/>
      <c r="H18" s="122" t="s">
        <v>27</v>
      </c>
      <c r="I18" s="65"/>
      <c r="J18" s="239" t="s">
        <v>467</v>
      </c>
      <c r="K18" s="415"/>
      <c r="L18" s="415"/>
      <c r="M18" s="415"/>
      <c r="N18" s="439" t="s">
        <v>1356</v>
      </c>
      <c r="O18" s="415"/>
      <c r="P18" s="415"/>
      <c r="Q18" s="415"/>
      <c r="R18" s="415"/>
      <c r="S18" s="415"/>
    </row>
    <row r="19" spans="1:19" x14ac:dyDescent="0.2">
      <c r="A19" s="73"/>
      <c r="B19" s="73"/>
      <c r="C19" s="263"/>
      <c r="D19" s="73"/>
      <c r="E19" s="65"/>
      <c r="F19" s="65"/>
      <c r="G19" s="66"/>
      <c r="H19" s="122"/>
      <c r="I19" s="65"/>
      <c r="J19" s="239" t="s">
        <v>468</v>
      </c>
      <c r="K19" s="415"/>
      <c r="L19" s="415"/>
      <c r="M19" s="415"/>
      <c r="N19" s="439" t="s">
        <v>1356</v>
      </c>
      <c r="O19" s="415"/>
      <c r="P19" s="415"/>
      <c r="Q19" s="415"/>
      <c r="R19" s="415"/>
      <c r="S19" s="415"/>
    </row>
    <row r="20" spans="1:19" x14ac:dyDescent="0.2">
      <c r="A20" s="67">
        <v>6</v>
      </c>
      <c r="B20" s="67" t="s">
        <v>28</v>
      </c>
      <c r="C20" s="68" t="s">
        <v>29</v>
      </c>
      <c r="D20" s="482">
        <v>2</v>
      </c>
      <c r="E20" s="65">
        <v>1</v>
      </c>
      <c r="F20" s="65">
        <v>1</v>
      </c>
      <c r="G20" s="66"/>
      <c r="H20" s="122" t="s">
        <v>521</v>
      </c>
      <c r="I20" s="65"/>
      <c r="J20" s="70" t="s">
        <v>467</v>
      </c>
      <c r="K20" s="416"/>
      <c r="L20" s="416"/>
      <c r="M20" s="416"/>
      <c r="N20" s="439" t="s">
        <v>1356</v>
      </c>
      <c r="O20" s="416"/>
      <c r="P20" s="439">
        <v>2</v>
      </c>
      <c r="Q20" s="416"/>
      <c r="R20" s="416"/>
      <c r="S20" s="416"/>
    </row>
    <row r="21" spans="1:19" x14ac:dyDescent="0.2">
      <c r="A21" s="73"/>
      <c r="B21" s="73"/>
      <c r="C21" s="74"/>
      <c r="D21" s="495"/>
      <c r="E21" s="267">
        <v>1</v>
      </c>
      <c r="F21" s="267">
        <v>1</v>
      </c>
      <c r="G21" s="268"/>
      <c r="H21" s="269" t="s">
        <v>45</v>
      </c>
      <c r="I21" s="65"/>
      <c r="J21" s="70" t="s">
        <v>468</v>
      </c>
      <c r="K21" s="416"/>
      <c r="L21" s="416"/>
      <c r="M21" s="416"/>
      <c r="N21" s="439" t="s">
        <v>1356</v>
      </c>
      <c r="O21" s="416"/>
      <c r="P21" s="439">
        <v>1</v>
      </c>
      <c r="Q21" s="416"/>
      <c r="R21" s="416"/>
      <c r="S21" s="416"/>
    </row>
    <row r="22" spans="1:19" x14ac:dyDescent="0.2">
      <c r="A22" s="67">
        <v>7</v>
      </c>
      <c r="B22" s="67" t="s">
        <v>30</v>
      </c>
      <c r="C22" s="68" t="s">
        <v>522</v>
      </c>
      <c r="D22" s="482">
        <v>2</v>
      </c>
      <c r="E22" s="65">
        <v>1</v>
      </c>
      <c r="F22" s="65">
        <v>1</v>
      </c>
      <c r="G22" s="66"/>
      <c r="H22" s="122" t="s">
        <v>32</v>
      </c>
      <c r="I22" s="65"/>
      <c r="J22" s="239" t="s">
        <v>467</v>
      </c>
      <c r="K22" s="416"/>
      <c r="L22" s="416"/>
      <c r="M22" s="416"/>
      <c r="N22" s="439" t="s">
        <v>1356</v>
      </c>
      <c r="O22" s="416"/>
      <c r="P22" s="439">
        <v>2</v>
      </c>
      <c r="Q22" s="416"/>
      <c r="R22" s="416"/>
      <c r="S22" s="416"/>
    </row>
    <row r="23" spans="1:19" x14ac:dyDescent="0.2">
      <c r="A23" s="73"/>
      <c r="B23" s="73"/>
      <c r="C23" s="74"/>
      <c r="D23" s="494"/>
      <c r="E23" s="267">
        <v>0.5</v>
      </c>
      <c r="F23" s="267">
        <v>0.5</v>
      </c>
      <c r="G23" s="268"/>
      <c r="H23" s="269" t="s">
        <v>528</v>
      </c>
      <c r="I23" s="65"/>
      <c r="J23" s="490" t="s">
        <v>468</v>
      </c>
      <c r="K23" s="499"/>
      <c r="L23" s="499"/>
      <c r="M23" s="499"/>
      <c r="N23" s="501" t="s">
        <v>1356</v>
      </c>
      <c r="O23" s="499"/>
      <c r="P23" s="501">
        <v>2</v>
      </c>
      <c r="Q23" s="499"/>
      <c r="R23" s="499"/>
      <c r="S23" s="499"/>
    </row>
    <row r="24" spans="1:19" x14ac:dyDescent="0.2">
      <c r="A24" s="73"/>
      <c r="B24" s="73"/>
      <c r="C24" s="74"/>
      <c r="D24" s="495"/>
      <c r="E24" s="267">
        <v>0.5</v>
      </c>
      <c r="F24" s="267">
        <v>0.5</v>
      </c>
      <c r="G24" s="268"/>
      <c r="H24" s="269" t="s">
        <v>529</v>
      </c>
      <c r="I24" s="65"/>
      <c r="J24" s="491"/>
      <c r="K24" s="500"/>
      <c r="L24" s="500"/>
      <c r="M24" s="500"/>
      <c r="N24" s="502"/>
      <c r="O24" s="500"/>
      <c r="P24" s="502"/>
      <c r="Q24" s="500"/>
      <c r="R24" s="500"/>
      <c r="S24" s="500"/>
    </row>
    <row r="25" spans="1:19" x14ac:dyDescent="0.2">
      <c r="A25" s="65">
        <v>8</v>
      </c>
      <c r="B25" s="65" t="s">
        <v>33</v>
      </c>
      <c r="C25" s="78" t="s">
        <v>34</v>
      </c>
      <c r="D25" s="65">
        <v>2</v>
      </c>
      <c r="E25" s="65">
        <v>2</v>
      </c>
      <c r="F25" s="65"/>
      <c r="G25" s="65"/>
      <c r="H25" s="264" t="s">
        <v>523</v>
      </c>
      <c r="I25" s="65" t="s">
        <v>15</v>
      </c>
      <c r="J25" s="70" t="s">
        <v>467</v>
      </c>
      <c r="K25" s="416"/>
      <c r="L25" s="439" t="s">
        <v>1356</v>
      </c>
      <c r="M25" s="439" t="s">
        <v>1356</v>
      </c>
      <c r="N25" s="439" t="s">
        <v>1356</v>
      </c>
      <c r="O25" s="439">
        <v>9</v>
      </c>
      <c r="P25" s="439">
        <v>2</v>
      </c>
      <c r="Q25" s="439">
        <v>1</v>
      </c>
      <c r="R25" s="416"/>
      <c r="S25" s="439">
        <v>9</v>
      </c>
    </row>
    <row r="26" spans="1:19" x14ac:dyDescent="0.3">
      <c r="A26" s="80"/>
      <c r="B26" s="80"/>
      <c r="C26" s="265"/>
      <c r="D26" s="70"/>
      <c r="E26" s="70"/>
      <c r="F26" s="70"/>
      <c r="G26" s="70"/>
      <c r="H26" s="266"/>
      <c r="I26" s="71"/>
      <c r="J26" s="70" t="s">
        <v>468</v>
      </c>
      <c r="K26" s="416"/>
      <c r="L26" s="439" t="s">
        <v>1356</v>
      </c>
      <c r="M26" s="439" t="s">
        <v>1356</v>
      </c>
      <c r="N26" s="439" t="s">
        <v>1356</v>
      </c>
      <c r="O26" s="439">
        <v>9</v>
      </c>
      <c r="P26" s="439">
        <v>2</v>
      </c>
      <c r="Q26" s="439">
        <v>1</v>
      </c>
      <c r="R26" s="416"/>
      <c r="S26" s="439">
        <v>9</v>
      </c>
    </row>
    <row r="27" spans="1:19" x14ac:dyDescent="0.3">
      <c r="A27" s="75"/>
      <c r="B27" s="75"/>
      <c r="C27" s="76"/>
      <c r="D27" s="75"/>
      <c r="E27" s="75"/>
      <c r="F27" s="75"/>
      <c r="G27" s="75"/>
      <c r="H27" s="75"/>
      <c r="I27" s="75"/>
      <c r="J27" s="275"/>
    </row>
    <row r="28" spans="1:19" x14ac:dyDescent="0.3">
      <c r="A28" s="59" t="s">
        <v>530</v>
      </c>
      <c r="B28" s="58"/>
      <c r="C28" s="60"/>
      <c r="D28" s="61"/>
      <c r="E28" s="61"/>
      <c r="F28" s="61"/>
      <c r="G28" s="61"/>
      <c r="H28" s="61"/>
      <c r="I28" s="58"/>
      <c r="J28" s="61"/>
    </row>
    <row r="29" spans="1:19" x14ac:dyDescent="0.2">
      <c r="A29" s="484" t="s">
        <v>0</v>
      </c>
      <c r="B29" s="484" t="s">
        <v>1</v>
      </c>
      <c r="C29" s="486" t="s">
        <v>2</v>
      </c>
      <c r="D29" s="484" t="s">
        <v>3</v>
      </c>
      <c r="E29" s="484" t="s">
        <v>4</v>
      </c>
      <c r="F29" s="484" t="s">
        <v>5</v>
      </c>
      <c r="G29" s="484" t="s">
        <v>6</v>
      </c>
      <c r="H29" s="488" t="s">
        <v>7</v>
      </c>
      <c r="I29" s="484" t="s">
        <v>68</v>
      </c>
      <c r="J29" s="492" t="s">
        <v>456</v>
      </c>
      <c r="K29" s="479" t="s">
        <v>457</v>
      </c>
      <c r="L29" s="479"/>
      <c r="M29" s="479"/>
      <c r="N29" s="479"/>
      <c r="O29" s="479"/>
      <c r="P29" s="479"/>
      <c r="Q29" s="479"/>
      <c r="R29" s="479"/>
      <c r="S29" s="479"/>
    </row>
    <row r="30" spans="1:19" ht="33" x14ac:dyDescent="0.2">
      <c r="A30" s="485"/>
      <c r="B30" s="485"/>
      <c r="C30" s="487"/>
      <c r="D30" s="485"/>
      <c r="E30" s="485"/>
      <c r="F30" s="485"/>
      <c r="G30" s="485"/>
      <c r="H30" s="489"/>
      <c r="I30" s="485"/>
      <c r="J30" s="493"/>
      <c r="K30" s="440" t="s">
        <v>458</v>
      </c>
      <c r="L30" s="440" t="s">
        <v>459</v>
      </c>
      <c r="M30" s="434" t="s">
        <v>460</v>
      </c>
      <c r="N30" s="434" t="s">
        <v>461</v>
      </c>
      <c r="O30" s="434" t="s">
        <v>462</v>
      </c>
      <c r="P30" s="434" t="s">
        <v>463</v>
      </c>
      <c r="Q30" s="440" t="s">
        <v>464</v>
      </c>
      <c r="R30" s="440" t="s">
        <v>465</v>
      </c>
      <c r="S30" s="434" t="s">
        <v>466</v>
      </c>
    </row>
    <row r="31" spans="1:19" x14ac:dyDescent="0.2">
      <c r="A31" s="32">
        <v>1</v>
      </c>
      <c r="B31" s="62" t="s">
        <v>531</v>
      </c>
      <c r="C31" s="63" t="s">
        <v>455</v>
      </c>
      <c r="D31" s="32">
        <v>2</v>
      </c>
      <c r="E31" s="32">
        <v>2</v>
      </c>
      <c r="F31" s="32"/>
      <c r="G31" s="77"/>
      <c r="H31" s="122" t="s">
        <v>532</v>
      </c>
      <c r="I31" s="32" t="s">
        <v>15</v>
      </c>
      <c r="J31" s="239" t="s">
        <v>467</v>
      </c>
      <c r="K31" s="416"/>
      <c r="L31" s="439" t="s">
        <v>1356</v>
      </c>
      <c r="M31" s="439" t="s">
        <v>1356</v>
      </c>
      <c r="N31" s="439" t="s">
        <v>1356</v>
      </c>
      <c r="O31" s="439">
        <v>6</v>
      </c>
      <c r="P31" s="439">
        <v>3</v>
      </c>
      <c r="Q31" s="439">
        <v>11</v>
      </c>
      <c r="R31" s="439">
        <v>5</v>
      </c>
      <c r="S31" s="439">
        <v>4</v>
      </c>
    </row>
    <row r="32" spans="1:19" x14ac:dyDescent="0.2">
      <c r="A32" s="32"/>
      <c r="B32" s="192"/>
      <c r="C32" s="177"/>
      <c r="D32" s="32"/>
      <c r="E32" s="32"/>
      <c r="F32" s="32"/>
      <c r="G32" s="77"/>
      <c r="H32" s="122"/>
      <c r="I32" s="32"/>
      <c r="J32" s="239" t="s">
        <v>468</v>
      </c>
      <c r="K32" s="416"/>
      <c r="L32" s="439" t="s">
        <v>1356</v>
      </c>
      <c r="M32" s="439" t="s">
        <v>1356</v>
      </c>
      <c r="N32" s="439" t="s">
        <v>1356</v>
      </c>
      <c r="O32" s="439">
        <v>6</v>
      </c>
      <c r="P32" s="439">
        <v>3</v>
      </c>
      <c r="Q32" s="439">
        <v>11</v>
      </c>
      <c r="R32" s="439">
        <v>5</v>
      </c>
      <c r="S32" s="439">
        <v>4</v>
      </c>
    </row>
    <row r="33" spans="1:19" x14ac:dyDescent="0.2">
      <c r="A33" s="480">
        <v>2</v>
      </c>
      <c r="B33" s="480" t="s">
        <v>37</v>
      </c>
      <c r="C33" s="481" t="s">
        <v>38</v>
      </c>
      <c r="D33" s="482">
        <v>4</v>
      </c>
      <c r="E33" s="65">
        <v>1</v>
      </c>
      <c r="F33" s="65">
        <v>1</v>
      </c>
      <c r="G33" s="66"/>
      <c r="H33" s="122" t="s">
        <v>39</v>
      </c>
      <c r="I33" s="65"/>
      <c r="J33" s="490" t="s">
        <v>467</v>
      </c>
      <c r="K33" s="499"/>
      <c r="L33" s="501" t="s">
        <v>1356</v>
      </c>
      <c r="M33" s="501" t="s">
        <v>1356</v>
      </c>
      <c r="N33" s="501" t="s">
        <v>1356</v>
      </c>
      <c r="O33" s="499"/>
      <c r="P33" s="501">
        <v>2</v>
      </c>
      <c r="Q33" s="499"/>
      <c r="R33" s="499"/>
      <c r="S33" s="501">
        <v>18</v>
      </c>
    </row>
    <row r="34" spans="1:19" x14ac:dyDescent="0.2">
      <c r="A34" s="480"/>
      <c r="B34" s="480"/>
      <c r="C34" s="481"/>
      <c r="D34" s="494"/>
      <c r="E34" s="65">
        <v>1</v>
      </c>
      <c r="F34" s="65">
        <v>1</v>
      </c>
      <c r="G34" s="66"/>
      <c r="H34" s="122" t="s">
        <v>533</v>
      </c>
      <c r="I34" s="65"/>
      <c r="J34" s="491"/>
      <c r="K34" s="500"/>
      <c r="L34" s="502"/>
      <c r="M34" s="502"/>
      <c r="N34" s="502"/>
      <c r="O34" s="500"/>
      <c r="P34" s="502"/>
      <c r="Q34" s="500"/>
      <c r="R34" s="500"/>
      <c r="S34" s="502"/>
    </row>
    <row r="35" spans="1:19" x14ac:dyDescent="0.2">
      <c r="A35" s="65"/>
      <c r="B35" s="73"/>
      <c r="C35" s="74"/>
      <c r="D35" s="494"/>
      <c r="E35" s="267">
        <v>1</v>
      </c>
      <c r="F35" s="267">
        <v>1</v>
      </c>
      <c r="G35" s="268"/>
      <c r="H35" s="269" t="s">
        <v>544</v>
      </c>
      <c r="I35" s="65"/>
      <c r="J35" s="490" t="s">
        <v>468</v>
      </c>
      <c r="K35" s="499"/>
      <c r="L35" s="501" t="s">
        <v>1356</v>
      </c>
      <c r="M35" s="501" t="s">
        <v>1356</v>
      </c>
      <c r="N35" s="501" t="s">
        <v>1356</v>
      </c>
      <c r="O35" s="501">
        <v>3</v>
      </c>
      <c r="P35" s="501">
        <v>3</v>
      </c>
      <c r="Q35" s="499"/>
      <c r="R35" s="499"/>
      <c r="S35" s="499"/>
    </row>
    <row r="36" spans="1:19" x14ac:dyDescent="0.2">
      <c r="A36" s="65"/>
      <c r="B36" s="73"/>
      <c r="C36" s="74"/>
      <c r="D36" s="495"/>
      <c r="E36" s="267">
        <v>1</v>
      </c>
      <c r="F36" s="267">
        <v>1</v>
      </c>
      <c r="G36" s="268"/>
      <c r="H36" s="269" t="s">
        <v>40</v>
      </c>
      <c r="I36" s="65"/>
      <c r="J36" s="491"/>
      <c r="K36" s="500"/>
      <c r="L36" s="502"/>
      <c r="M36" s="502"/>
      <c r="N36" s="502"/>
      <c r="O36" s="502"/>
      <c r="P36" s="502"/>
      <c r="Q36" s="500"/>
      <c r="R36" s="500"/>
      <c r="S36" s="500"/>
    </row>
    <row r="37" spans="1:19" x14ac:dyDescent="0.2">
      <c r="A37" s="480">
        <v>3</v>
      </c>
      <c r="B37" s="482" t="s">
        <v>534</v>
      </c>
      <c r="C37" s="483" t="s">
        <v>535</v>
      </c>
      <c r="D37" s="482">
        <v>2</v>
      </c>
      <c r="E37" s="66"/>
      <c r="F37" s="65"/>
      <c r="G37" s="66">
        <v>1</v>
      </c>
      <c r="H37" s="122" t="s">
        <v>39</v>
      </c>
      <c r="I37" s="65"/>
      <c r="J37" s="490" t="s">
        <v>467</v>
      </c>
      <c r="K37" s="470" t="s">
        <v>1423</v>
      </c>
      <c r="L37" s="471"/>
      <c r="M37" s="471"/>
      <c r="N37" s="471"/>
      <c r="O37" s="471"/>
      <c r="P37" s="471"/>
      <c r="Q37" s="471"/>
      <c r="R37" s="471"/>
      <c r="S37" s="472"/>
    </row>
    <row r="38" spans="1:19" x14ac:dyDescent="0.2">
      <c r="A38" s="480"/>
      <c r="B38" s="482"/>
      <c r="C38" s="483"/>
      <c r="D38" s="494"/>
      <c r="E38" s="66"/>
      <c r="F38" s="65"/>
      <c r="G38" s="66">
        <v>1</v>
      </c>
      <c r="H38" s="122" t="s">
        <v>51</v>
      </c>
      <c r="I38" s="65"/>
      <c r="J38" s="491"/>
      <c r="K38" s="476"/>
      <c r="L38" s="477"/>
      <c r="M38" s="477"/>
      <c r="N38" s="477"/>
      <c r="O38" s="477"/>
      <c r="P38" s="477"/>
      <c r="Q38" s="477"/>
      <c r="R38" s="477"/>
      <c r="S38" s="478"/>
    </row>
    <row r="39" spans="1:19" x14ac:dyDescent="0.2">
      <c r="A39" s="65"/>
      <c r="B39" s="73"/>
      <c r="C39" s="74"/>
      <c r="D39" s="494"/>
      <c r="E39" s="65"/>
      <c r="F39" s="65"/>
      <c r="G39" s="268">
        <v>1</v>
      </c>
      <c r="H39" s="269" t="s">
        <v>545</v>
      </c>
      <c r="I39" s="65"/>
      <c r="J39" s="490" t="s">
        <v>468</v>
      </c>
      <c r="K39" s="476"/>
      <c r="L39" s="477"/>
      <c r="M39" s="477"/>
      <c r="N39" s="477"/>
      <c r="O39" s="477"/>
      <c r="P39" s="477"/>
      <c r="Q39" s="477"/>
      <c r="R39" s="477"/>
      <c r="S39" s="478"/>
    </row>
    <row r="40" spans="1:19" x14ac:dyDescent="0.2">
      <c r="A40" s="65"/>
      <c r="B40" s="73"/>
      <c r="C40" s="74"/>
      <c r="D40" s="495"/>
      <c r="E40" s="65"/>
      <c r="F40" s="65"/>
      <c r="G40" s="268">
        <v>1</v>
      </c>
      <c r="H40" s="269" t="s">
        <v>546</v>
      </c>
      <c r="I40" s="65"/>
      <c r="J40" s="491"/>
      <c r="K40" s="473"/>
      <c r="L40" s="474"/>
      <c r="M40" s="474"/>
      <c r="N40" s="474"/>
      <c r="O40" s="474"/>
      <c r="P40" s="474"/>
      <c r="Q40" s="474"/>
      <c r="R40" s="474"/>
      <c r="S40" s="475"/>
    </row>
    <row r="41" spans="1:19" x14ac:dyDescent="0.2">
      <c r="A41" s="480">
        <v>4</v>
      </c>
      <c r="B41" s="480" t="s">
        <v>536</v>
      </c>
      <c r="C41" s="481" t="s">
        <v>537</v>
      </c>
      <c r="D41" s="480">
        <v>3</v>
      </c>
      <c r="E41" s="66">
        <v>1.5</v>
      </c>
      <c r="F41" s="65">
        <v>0.5</v>
      </c>
      <c r="G41" s="66"/>
      <c r="H41" s="122" t="s">
        <v>1001</v>
      </c>
      <c r="I41" s="65"/>
      <c r="J41" s="70" t="s">
        <v>467</v>
      </c>
      <c r="K41" s="427"/>
      <c r="L41" s="439" t="s">
        <v>1356</v>
      </c>
      <c r="M41" s="439" t="s">
        <v>1356</v>
      </c>
      <c r="N41" s="439" t="s">
        <v>1356</v>
      </c>
      <c r="O41" s="439">
        <v>35</v>
      </c>
      <c r="P41" s="439">
        <v>3</v>
      </c>
      <c r="Q41" s="427"/>
      <c r="R41" s="439">
        <v>9</v>
      </c>
      <c r="S41" s="439">
        <v>4</v>
      </c>
    </row>
    <row r="42" spans="1:19" x14ac:dyDescent="0.2">
      <c r="A42" s="480"/>
      <c r="B42" s="480"/>
      <c r="C42" s="481"/>
      <c r="D42" s="480"/>
      <c r="E42" s="66">
        <v>0.5</v>
      </c>
      <c r="F42" s="65">
        <v>0.5</v>
      </c>
      <c r="G42" s="66"/>
      <c r="H42" s="269" t="s">
        <v>1002</v>
      </c>
      <c r="I42" s="65"/>
      <c r="J42" s="70" t="s">
        <v>468</v>
      </c>
      <c r="K42" s="427"/>
      <c r="L42" s="439" t="s">
        <v>1356</v>
      </c>
      <c r="M42" s="439" t="s">
        <v>1356</v>
      </c>
      <c r="N42" s="439" t="s">
        <v>1356</v>
      </c>
      <c r="O42" s="439">
        <v>35</v>
      </c>
      <c r="P42" s="439">
        <v>3</v>
      </c>
      <c r="Q42" s="427"/>
      <c r="R42" s="439">
        <v>9</v>
      </c>
      <c r="S42" s="439">
        <v>4</v>
      </c>
    </row>
    <row r="43" spans="1:19" x14ac:dyDescent="0.2">
      <c r="A43" s="480">
        <v>5</v>
      </c>
      <c r="B43" s="480" t="s">
        <v>538</v>
      </c>
      <c r="C43" s="481" t="s">
        <v>539</v>
      </c>
      <c r="D43" s="480">
        <v>2</v>
      </c>
      <c r="E43" s="66"/>
      <c r="F43" s="65"/>
      <c r="G43" s="66">
        <v>1</v>
      </c>
      <c r="H43" s="122" t="s">
        <v>1001</v>
      </c>
      <c r="I43" s="65"/>
      <c r="J43" s="70" t="s">
        <v>467</v>
      </c>
      <c r="K43" s="470" t="s">
        <v>1423</v>
      </c>
      <c r="L43" s="471"/>
      <c r="M43" s="471"/>
      <c r="N43" s="471"/>
      <c r="O43" s="471"/>
      <c r="P43" s="471"/>
      <c r="Q43" s="471"/>
      <c r="R43" s="471"/>
      <c r="S43" s="472"/>
    </row>
    <row r="44" spans="1:19" x14ac:dyDescent="0.2">
      <c r="A44" s="480"/>
      <c r="B44" s="480"/>
      <c r="C44" s="481"/>
      <c r="D44" s="480"/>
      <c r="E44" s="66"/>
      <c r="F44" s="65"/>
      <c r="G44" s="66">
        <v>1</v>
      </c>
      <c r="H44" s="269" t="s">
        <v>1002</v>
      </c>
      <c r="I44" s="65"/>
      <c r="J44" s="70" t="s">
        <v>468</v>
      </c>
      <c r="K44" s="473"/>
      <c r="L44" s="474"/>
      <c r="M44" s="474"/>
      <c r="N44" s="474"/>
      <c r="O44" s="474"/>
      <c r="P44" s="474"/>
      <c r="Q44" s="474"/>
      <c r="R44" s="474"/>
      <c r="S44" s="475"/>
    </row>
    <row r="45" spans="1:19" x14ac:dyDescent="0.2">
      <c r="A45" s="65">
        <v>6</v>
      </c>
      <c r="B45" s="67" t="s">
        <v>41</v>
      </c>
      <c r="C45" s="68" t="s">
        <v>42</v>
      </c>
      <c r="D45" s="67">
        <v>2</v>
      </c>
      <c r="E45" s="65">
        <v>2</v>
      </c>
      <c r="F45" s="65"/>
      <c r="G45" s="66"/>
      <c r="H45" s="122" t="s">
        <v>40</v>
      </c>
      <c r="I45" s="65"/>
      <c r="J45" s="70" t="s">
        <v>467</v>
      </c>
      <c r="K45" s="416"/>
      <c r="L45" s="416"/>
      <c r="M45" s="416"/>
      <c r="N45" s="439" t="s">
        <v>1356</v>
      </c>
      <c r="O45" s="416"/>
      <c r="P45" s="439">
        <v>2</v>
      </c>
      <c r="Q45" s="416"/>
      <c r="R45" s="416"/>
      <c r="S45" s="416"/>
    </row>
    <row r="46" spans="1:19" x14ac:dyDescent="0.2">
      <c r="A46" s="65"/>
      <c r="B46" s="73"/>
      <c r="C46" s="74"/>
      <c r="D46" s="73"/>
      <c r="E46" s="267">
        <v>2</v>
      </c>
      <c r="F46" s="267"/>
      <c r="G46" s="268"/>
      <c r="H46" s="269" t="s">
        <v>52</v>
      </c>
      <c r="I46" s="65"/>
      <c r="J46" s="70" t="s">
        <v>468</v>
      </c>
      <c r="K46" s="416"/>
      <c r="L46" s="416"/>
      <c r="M46" s="416"/>
      <c r="N46" s="439" t="s">
        <v>1356</v>
      </c>
      <c r="O46" s="416"/>
      <c r="P46" s="439">
        <v>2</v>
      </c>
      <c r="Q46" s="416"/>
      <c r="R46" s="416"/>
      <c r="S46" s="416"/>
    </row>
    <row r="47" spans="1:19" x14ac:dyDescent="0.2">
      <c r="A47" s="65">
        <v>7</v>
      </c>
      <c r="B47" s="67" t="s">
        <v>43</v>
      </c>
      <c r="C47" s="68" t="s">
        <v>44</v>
      </c>
      <c r="D47" s="67">
        <v>2</v>
      </c>
      <c r="E47" s="65">
        <v>1</v>
      </c>
      <c r="F47" s="65">
        <v>1</v>
      </c>
      <c r="G47" s="66"/>
      <c r="H47" s="122" t="s">
        <v>46</v>
      </c>
      <c r="I47" s="65"/>
      <c r="J47" s="70" t="s">
        <v>467</v>
      </c>
      <c r="K47" s="416"/>
      <c r="L47" s="439" t="s">
        <v>1356</v>
      </c>
      <c r="M47" s="439" t="s">
        <v>1356</v>
      </c>
      <c r="N47" s="439" t="s">
        <v>1356</v>
      </c>
      <c r="O47" s="439">
        <v>17</v>
      </c>
      <c r="P47" s="439">
        <v>2</v>
      </c>
      <c r="Q47" s="416"/>
      <c r="R47" s="416"/>
      <c r="S47" s="416"/>
    </row>
    <row r="48" spans="1:19" x14ac:dyDescent="0.2">
      <c r="A48" s="65"/>
      <c r="B48" s="73"/>
      <c r="C48" s="74"/>
      <c r="D48" s="73"/>
      <c r="E48" s="267">
        <v>1</v>
      </c>
      <c r="F48" s="267">
        <v>1</v>
      </c>
      <c r="G48" s="268"/>
      <c r="H48" s="269" t="s">
        <v>45</v>
      </c>
      <c r="I48" s="65"/>
      <c r="J48" s="70" t="s">
        <v>468</v>
      </c>
      <c r="K48" s="416"/>
      <c r="L48" s="416"/>
      <c r="M48" s="416"/>
      <c r="N48" s="439" t="s">
        <v>1356</v>
      </c>
      <c r="O48" s="416"/>
      <c r="P48" s="439">
        <v>1</v>
      </c>
      <c r="Q48" s="416"/>
      <c r="R48" s="416"/>
      <c r="S48" s="416"/>
    </row>
    <row r="49" spans="1:19" x14ac:dyDescent="0.2">
      <c r="A49" s="65">
        <v>8</v>
      </c>
      <c r="B49" s="67" t="s">
        <v>48</v>
      </c>
      <c r="C49" s="68" t="s">
        <v>49</v>
      </c>
      <c r="D49" s="67">
        <v>2</v>
      </c>
      <c r="E49" s="65">
        <v>1</v>
      </c>
      <c r="F49" s="65">
        <v>1</v>
      </c>
      <c r="G49" s="66"/>
      <c r="H49" s="123" t="s">
        <v>540</v>
      </c>
      <c r="I49" s="65" t="s">
        <v>15</v>
      </c>
      <c r="J49" s="70" t="s">
        <v>467</v>
      </c>
      <c r="K49" s="416"/>
      <c r="L49" s="416"/>
      <c r="M49" s="416"/>
      <c r="N49" s="439" t="s">
        <v>1356</v>
      </c>
      <c r="O49" s="416"/>
      <c r="P49" s="439">
        <v>2</v>
      </c>
      <c r="Q49" s="416"/>
      <c r="R49" s="416"/>
      <c r="S49" s="416"/>
    </row>
    <row r="50" spans="1:19" x14ac:dyDescent="0.2">
      <c r="A50" s="65"/>
      <c r="B50" s="73"/>
      <c r="C50" s="74"/>
      <c r="D50" s="73"/>
      <c r="E50" s="66"/>
      <c r="F50" s="65"/>
      <c r="G50" s="66"/>
      <c r="H50" s="123"/>
      <c r="I50" s="65"/>
      <c r="J50" s="70" t="s">
        <v>468</v>
      </c>
      <c r="K50" s="416"/>
      <c r="L50" s="416"/>
      <c r="M50" s="416"/>
      <c r="N50" s="439" t="s">
        <v>1356</v>
      </c>
      <c r="O50" s="416"/>
      <c r="P50" s="439">
        <v>2</v>
      </c>
      <c r="Q50" s="416"/>
      <c r="R50" s="416"/>
      <c r="S50" s="416"/>
    </row>
    <row r="51" spans="1:19" x14ac:dyDescent="0.2">
      <c r="A51" s="65">
        <v>9</v>
      </c>
      <c r="B51" s="65" t="s">
        <v>541</v>
      </c>
      <c r="C51" s="78" t="s">
        <v>542</v>
      </c>
      <c r="D51" s="65">
        <v>1</v>
      </c>
      <c r="E51" s="65">
        <v>0.5</v>
      </c>
      <c r="F51" s="65">
        <v>0.5</v>
      </c>
      <c r="G51" s="65"/>
      <c r="H51" s="270" t="s">
        <v>543</v>
      </c>
      <c r="I51" s="65"/>
      <c r="J51" s="70" t="s">
        <v>467</v>
      </c>
      <c r="K51" s="416"/>
      <c r="L51" s="416"/>
      <c r="M51" s="439" t="s">
        <v>1356</v>
      </c>
      <c r="N51" s="439" t="s">
        <v>1356</v>
      </c>
      <c r="O51" s="416"/>
      <c r="P51" s="439">
        <v>4</v>
      </c>
      <c r="Q51" s="416"/>
      <c r="R51" s="416"/>
      <c r="S51" s="416"/>
    </row>
    <row r="52" spans="1:19" x14ac:dyDescent="0.3">
      <c r="A52" s="80"/>
      <c r="B52" s="80"/>
      <c r="C52" s="271"/>
      <c r="D52" s="80"/>
      <c r="E52" s="80"/>
      <c r="F52" s="80"/>
      <c r="G52" s="80"/>
      <c r="H52" s="80"/>
      <c r="I52" s="80"/>
      <c r="J52" s="70" t="s">
        <v>468</v>
      </c>
      <c r="K52" s="416"/>
      <c r="L52" s="416"/>
      <c r="M52" s="439" t="s">
        <v>1356</v>
      </c>
      <c r="N52" s="439" t="s">
        <v>1356</v>
      </c>
      <c r="O52" s="416"/>
      <c r="P52" s="439">
        <v>3</v>
      </c>
      <c r="Q52" s="416"/>
      <c r="R52" s="416"/>
      <c r="S52" s="416"/>
    </row>
    <row r="53" spans="1:19" x14ac:dyDescent="0.3">
      <c r="A53" s="59" t="s">
        <v>235</v>
      </c>
      <c r="B53" s="61"/>
      <c r="C53" s="72"/>
      <c r="D53" s="59"/>
      <c r="E53" s="59"/>
      <c r="F53" s="59"/>
      <c r="G53" s="59"/>
      <c r="H53" s="59"/>
      <c r="I53" s="58"/>
      <c r="J53" s="61"/>
    </row>
    <row r="54" spans="1:19" x14ac:dyDescent="0.2">
      <c r="A54" s="484" t="s">
        <v>0</v>
      </c>
      <c r="B54" s="484" t="s">
        <v>1</v>
      </c>
      <c r="C54" s="486" t="s">
        <v>2</v>
      </c>
      <c r="D54" s="484" t="s">
        <v>3</v>
      </c>
      <c r="E54" s="484" t="s">
        <v>4</v>
      </c>
      <c r="F54" s="484" t="s">
        <v>5</v>
      </c>
      <c r="G54" s="484" t="s">
        <v>6</v>
      </c>
      <c r="H54" s="488" t="s">
        <v>7</v>
      </c>
      <c r="I54" s="484" t="s">
        <v>68</v>
      </c>
      <c r="J54" s="492" t="s">
        <v>456</v>
      </c>
      <c r="K54" s="479" t="s">
        <v>457</v>
      </c>
      <c r="L54" s="479"/>
      <c r="M54" s="479"/>
      <c r="N54" s="479"/>
      <c r="O54" s="479"/>
      <c r="P54" s="479"/>
      <c r="Q54" s="479"/>
      <c r="R54" s="479"/>
      <c r="S54" s="479"/>
    </row>
    <row r="55" spans="1:19" ht="33" x14ac:dyDescent="0.2">
      <c r="A55" s="485"/>
      <c r="B55" s="485"/>
      <c r="C55" s="487"/>
      <c r="D55" s="485"/>
      <c r="E55" s="485"/>
      <c r="F55" s="485"/>
      <c r="G55" s="485"/>
      <c r="H55" s="489"/>
      <c r="I55" s="485"/>
      <c r="J55" s="493"/>
      <c r="K55" s="440" t="s">
        <v>458</v>
      </c>
      <c r="L55" s="440" t="s">
        <v>459</v>
      </c>
      <c r="M55" s="434" t="s">
        <v>460</v>
      </c>
      <c r="N55" s="434" t="s">
        <v>461</v>
      </c>
      <c r="O55" s="434" t="s">
        <v>462</v>
      </c>
      <c r="P55" s="434" t="s">
        <v>463</v>
      </c>
      <c r="Q55" s="440" t="s">
        <v>464</v>
      </c>
      <c r="R55" s="440" t="s">
        <v>465</v>
      </c>
      <c r="S55" s="434" t="s">
        <v>466</v>
      </c>
    </row>
    <row r="56" spans="1:19" x14ac:dyDescent="0.2">
      <c r="A56" s="480">
        <v>1</v>
      </c>
      <c r="B56" s="482" t="s">
        <v>547</v>
      </c>
      <c r="C56" s="483" t="s">
        <v>548</v>
      </c>
      <c r="D56" s="482">
        <v>2</v>
      </c>
      <c r="E56" s="65">
        <v>0.5</v>
      </c>
      <c r="F56" s="65">
        <v>0.5</v>
      </c>
      <c r="G56" s="66"/>
      <c r="H56" s="122" t="s">
        <v>524</v>
      </c>
      <c r="I56" s="79"/>
      <c r="J56" s="490" t="s">
        <v>467</v>
      </c>
      <c r="K56" s="499"/>
      <c r="L56" s="499"/>
      <c r="M56" s="501" t="s">
        <v>1356</v>
      </c>
      <c r="N56" s="501" t="s">
        <v>1356</v>
      </c>
      <c r="O56" s="499"/>
      <c r="P56" s="501">
        <v>4</v>
      </c>
      <c r="Q56" s="499"/>
      <c r="R56" s="499"/>
      <c r="S56" s="499"/>
    </row>
    <row r="57" spans="1:19" x14ac:dyDescent="0.2">
      <c r="A57" s="480"/>
      <c r="B57" s="482"/>
      <c r="C57" s="483"/>
      <c r="D57" s="494"/>
      <c r="E57" s="65">
        <v>0.5</v>
      </c>
      <c r="F57" s="65">
        <v>0.5</v>
      </c>
      <c r="G57" s="66"/>
      <c r="H57" s="122" t="s">
        <v>549</v>
      </c>
      <c r="I57" s="65" t="s">
        <v>15</v>
      </c>
      <c r="J57" s="491"/>
      <c r="K57" s="500"/>
      <c r="L57" s="500"/>
      <c r="M57" s="502"/>
      <c r="N57" s="502"/>
      <c r="O57" s="500"/>
      <c r="P57" s="502"/>
      <c r="Q57" s="500"/>
      <c r="R57" s="500"/>
      <c r="S57" s="500"/>
    </row>
    <row r="58" spans="1:19" x14ac:dyDescent="0.2">
      <c r="A58" s="65"/>
      <c r="B58" s="73"/>
      <c r="C58" s="74"/>
      <c r="D58" s="494"/>
      <c r="E58" s="267">
        <v>0.5</v>
      </c>
      <c r="F58" s="267">
        <v>0.5</v>
      </c>
      <c r="G58" s="267"/>
      <c r="H58" s="269" t="s">
        <v>559</v>
      </c>
      <c r="I58" s="272"/>
      <c r="J58" s="490" t="s">
        <v>468</v>
      </c>
      <c r="K58" s="499"/>
      <c r="L58" s="499"/>
      <c r="M58" s="499"/>
      <c r="N58" s="501" t="s">
        <v>1356</v>
      </c>
      <c r="O58" s="499"/>
      <c r="P58" s="501">
        <v>3</v>
      </c>
      <c r="Q58" s="499"/>
      <c r="R58" s="499"/>
      <c r="S58" s="499"/>
    </row>
    <row r="59" spans="1:19" x14ac:dyDescent="0.2">
      <c r="A59" s="65"/>
      <c r="B59" s="73"/>
      <c r="C59" s="74"/>
      <c r="D59" s="495"/>
      <c r="E59" s="267">
        <v>0.5</v>
      </c>
      <c r="F59" s="267">
        <v>0.5</v>
      </c>
      <c r="G59" s="267"/>
      <c r="H59" s="269" t="s">
        <v>560</v>
      </c>
      <c r="I59" s="267" t="s">
        <v>15</v>
      </c>
      <c r="J59" s="491"/>
      <c r="K59" s="500"/>
      <c r="L59" s="500"/>
      <c r="M59" s="500"/>
      <c r="N59" s="502"/>
      <c r="O59" s="500"/>
      <c r="P59" s="502"/>
      <c r="Q59" s="500"/>
      <c r="R59" s="500"/>
      <c r="S59" s="500"/>
    </row>
    <row r="60" spans="1:19" x14ac:dyDescent="0.2">
      <c r="A60" s="480">
        <v>2</v>
      </c>
      <c r="B60" s="482" t="s">
        <v>53</v>
      </c>
      <c r="C60" s="483" t="s">
        <v>550</v>
      </c>
      <c r="D60" s="482">
        <v>2</v>
      </c>
      <c r="E60" s="65"/>
      <c r="F60" s="65"/>
      <c r="G60" s="66">
        <v>1</v>
      </c>
      <c r="H60" s="122" t="s">
        <v>524</v>
      </c>
      <c r="I60" s="79"/>
      <c r="J60" s="490" t="s">
        <v>467</v>
      </c>
      <c r="K60" s="470" t="s">
        <v>1423</v>
      </c>
      <c r="L60" s="471"/>
      <c r="M60" s="471"/>
      <c r="N60" s="471"/>
      <c r="O60" s="471"/>
      <c r="P60" s="471"/>
      <c r="Q60" s="471"/>
      <c r="R60" s="471"/>
      <c r="S60" s="472"/>
    </row>
    <row r="61" spans="1:19" x14ac:dyDescent="0.2">
      <c r="A61" s="480"/>
      <c r="B61" s="482"/>
      <c r="C61" s="483"/>
      <c r="D61" s="494"/>
      <c r="E61" s="65"/>
      <c r="F61" s="65"/>
      <c r="G61" s="66">
        <v>1</v>
      </c>
      <c r="H61" s="122" t="s">
        <v>51</v>
      </c>
      <c r="I61" s="79"/>
      <c r="J61" s="491"/>
      <c r="K61" s="476"/>
      <c r="L61" s="477"/>
      <c r="M61" s="477"/>
      <c r="N61" s="477"/>
      <c r="O61" s="477"/>
      <c r="P61" s="477"/>
      <c r="Q61" s="477"/>
      <c r="R61" s="477"/>
      <c r="S61" s="478"/>
    </row>
    <row r="62" spans="1:19" x14ac:dyDescent="0.2">
      <c r="A62" s="65"/>
      <c r="B62" s="73"/>
      <c r="C62" s="74"/>
      <c r="D62" s="494"/>
      <c r="E62" s="65"/>
      <c r="F62" s="65"/>
      <c r="G62" s="268">
        <v>1</v>
      </c>
      <c r="H62" s="269" t="s">
        <v>61</v>
      </c>
      <c r="I62" s="79"/>
      <c r="J62" s="490" t="s">
        <v>468</v>
      </c>
      <c r="K62" s="476"/>
      <c r="L62" s="477"/>
      <c r="M62" s="477"/>
      <c r="N62" s="477"/>
      <c r="O62" s="477"/>
      <c r="P62" s="477"/>
      <c r="Q62" s="477"/>
      <c r="R62" s="477"/>
      <c r="S62" s="478"/>
    </row>
    <row r="63" spans="1:19" x14ac:dyDescent="0.2">
      <c r="A63" s="65"/>
      <c r="B63" s="73"/>
      <c r="C63" s="74"/>
      <c r="D63" s="495"/>
      <c r="E63" s="65"/>
      <c r="F63" s="65"/>
      <c r="G63" s="268">
        <v>1</v>
      </c>
      <c r="H63" s="269" t="s">
        <v>62</v>
      </c>
      <c r="I63" s="79"/>
      <c r="J63" s="491"/>
      <c r="K63" s="473"/>
      <c r="L63" s="474"/>
      <c r="M63" s="474"/>
      <c r="N63" s="474"/>
      <c r="O63" s="474"/>
      <c r="P63" s="474"/>
      <c r="Q63" s="474"/>
      <c r="R63" s="474"/>
      <c r="S63" s="475"/>
    </row>
    <row r="64" spans="1:19" x14ac:dyDescent="0.2">
      <c r="A64" s="65">
        <v>3</v>
      </c>
      <c r="B64" s="65" t="s">
        <v>55</v>
      </c>
      <c r="C64" s="78" t="s">
        <v>56</v>
      </c>
      <c r="D64" s="65">
        <v>3</v>
      </c>
      <c r="E64" s="65"/>
      <c r="F64" s="65"/>
      <c r="G64" s="66">
        <v>3</v>
      </c>
      <c r="H64" s="122" t="s">
        <v>57</v>
      </c>
      <c r="I64" s="79"/>
      <c r="J64" s="70" t="s">
        <v>467</v>
      </c>
      <c r="K64" s="470" t="s">
        <v>1421</v>
      </c>
      <c r="L64" s="471"/>
      <c r="M64" s="471"/>
      <c r="N64" s="471"/>
      <c r="O64" s="471"/>
      <c r="P64" s="471"/>
      <c r="Q64" s="471"/>
      <c r="R64" s="471"/>
      <c r="S64" s="472"/>
    </row>
    <row r="65" spans="1:19" x14ac:dyDescent="0.2">
      <c r="A65" s="65"/>
      <c r="B65" s="65"/>
      <c r="C65" s="78"/>
      <c r="D65" s="65"/>
      <c r="E65" s="65"/>
      <c r="F65" s="65"/>
      <c r="G65" s="66"/>
      <c r="H65" s="122"/>
      <c r="I65" s="79"/>
      <c r="J65" s="70" t="s">
        <v>468</v>
      </c>
      <c r="K65" s="473"/>
      <c r="L65" s="474"/>
      <c r="M65" s="474"/>
      <c r="N65" s="474"/>
      <c r="O65" s="474"/>
      <c r="P65" s="474"/>
      <c r="Q65" s="474"/>
      <c r="R65" s="474"/>
      <c r="S65" s="475"/>
    </row>
    <row r="66" spans="1:19" ht="33" x14ac:dyDescent="0.2">
      <c r="A66" s="65">
        <v>4</v>
      </c>
      <c r="B66" s="65" t="s">
        <v>551</v>
      </c>
      <c r="C66" s="78" t="s">
        <v>552</v>
      </c>
      <c r="D66" s="482">
        <v>1</v>
      </c>
      <c r="E66" s="65"/>
      <c r="F66" s="65"/>
      <c r="G66" s="66">
        <v>1</v>
      </c>
      <c r="H66" s="122" t="s">
        <v>553</v>
      </c>
      <c r="I66" s="79"/>
      <c r="J66" s="70" t="s">
        <v>467</v>
      </c>
      <c r="K66" s="470" t="s">
        <v>1423</v>
      </c>
      <c r="L66" s="471"/>
      <c r="M66" s="471"/>
      <c r="N66" s="471"/>
      <c r="O66" s="471"/>
      <c r="P66" s="471"/>
      <c r="Q66" s="471"/>
      <c r="R66" s="471"/>
      <c r="S66" s="472"/>
    </row>
    <row r="67" spans="1:19" x14ac:dyDescent="0.2">
      <c r="A67" s="65"/>
      <c r="B67" s="65"/>
      <c r="C67" s="78"/>
      <c r="D67" s="495"/>
      <c r="E67" s="65"/>
      <c r="F67" s="65"/>
      <c r="G67" s="268">
        <v>1</v>
      </c>
      <c r="H67" s="269" t="s">
        <v>543</v>
      </c>
      <c r="I67" s="79"/>
      <c r="J67" s="70" t="s">
        <v>468</v>
      </c>
      <c r="K67" s="473"/>
      <c r="L67" s="474"/>
      <c r="M67" s="474"/>
      <c r="N67" s="474"/>
      <c r="O67" s="474"/>
      <c r="P67" s="474"/>
      <c r="Q67" s="474"/>
      <c r="R67" s="474"/>
      <c r="S67" s="475"/>
    </row>
    <row r="68" spans="1:19" x14ac:dyDescent="0.2">
      <c r="A68" s="480">
        <v>5</v>
      </c>
      <c r="B68" s="480" t="s">
        <v>554</v>
      </c>
      <c r="C68" s="481" t="s">
        <v>95</v>
      </c>
      <c r="D68" s="482">
        <v>3</v>
      </c>
      <c r="E68" s="65">
        <v>0.5</v>
      </c>
      <c r="F68" s="65">
        <v>0.5</v>
      </c>
      <c r="G68" s="66"/>
      <c r="H68" s="122" t="s">
        <v>555</v>
      </c>
      <c r="I68" s="79"/>
      <c r="J68" s="490" t="s">
        <v>467</v>
      </c>
      <c r="K68" s="499"/>
      <c r="L68" s="501" t="s">
        <v>1356</v>
      </c>
      <c r="M68" s="501" t="s">
        <v>1356</v>
      </c>
      <c r="N68" s="501" t="s">
        <v>1356</v>
      </c>
      <c r="O68" s="501">
        <v>3</v>
      </c>
      <c r="P68" s="501">
        <v>2</v>
      </c>
      <c r="Q68" s="499"/>
      <c r="R68" s="499"/>
      <c r="S68" s="499"/>
    </row>
    <row r="69" spans="1:19" x14ac:dyDescent="0.2">
      <c r="A69" s="480"/>
      <c r="B69" s="480"/>
      <c r="C69" s="481"/>
      <c r="D69" s="494"/>
      <c r="E69" s="65">
        <v>1.5</v>
      </c>
      <c r="F69" s="65">
        <v>0.5</v>
      </c>
      <c r="G69" s="66"/>
      <c r="H69" s="122" t="s">
        <v>556</v>
      </c>
      <c r="I69" s="65" t="s">
        <v>15</v>
      </c>
      <c r="J69" s="491"/>
      <c r="K69" s="500"/>
      <c r="L69" s="502"/>
      <c r="M69" s="502"/>
      <c r="N69" s="502"/>
      <c r="O69" s="502"/>
      <c r="P69" s="502"/>
      <c r="Q69" s="500"/>
      <c r="R69" s="500"/>
      <c r="S69" s="500"/>
    </row>
    <row r="70" spans="1:19" x14ac:dyDescent="0.2">
      <c r="A70" s="65"/>
      <c r="B70" s="65"/>
      <c r="C70" s="78"/>
      <c r="D70" s="494"/>
      <c r="E70" s="267">
        <v>0.5</v>
      </c>
      <c r="F70" s="267">
        <v>0.5</v>
      </c>
      <c r="G70" s="268"/>
      <c r="H70" s="269" t="s">
        <v>54</v>
      </c>
      <c r="I70" s="272"/>
      <c r="J70" s="490" t="s">
        <v>468</v>
      </c>
      <c r="K70" s="499"/>
      <c r="L70" s="499"/>
      <c r="M70" s="499"/>
      <c r="N70" s="501" t="s">
        <v>1356</v>
      </c>
      <c r="O70" s="499"/>
      <c r="P70" s="501">
        <v>3</v>
      </c>
      <c r="Q70" s="499"/>
      <c r="R70" s="499"/>
      <c r="S70" s="499"/>
    </row>
    <row r="71" spans="1:19" x14ac:dyDescent="0.2">
      <c r="A71" s="65"/>
      <c r="B71" s="65"/>
      <c r="C71" s="78"/>
      <c r="D71" s="495"/>
      <c r="E71" s="267">
        <v>1.5</v>
      </c>
      <c r="F71" s="267">
        <v>0.5</v>
      </c>
      <c r="G71" s="268"/>
      <c r="H71" s="269" t="s">
        <v>561</v>
      </c>
      <c r="I71" s="267" t="s">
        <v>15</v>
      </c>
      <c r="J71" s="491"/>
      <c r="K71" s="500"/>
      <c r="L71" s="500"/>
      <c r="M71" s="500"/>
      <c r="N71" s="502"/>
      <c r="O71" s="500"/>
      <c r="P71" s="502"/>
      <c r="Q71" s="500"/>
      <c r="R71" s="500"/>
      <c r="S71" s="500"/>
    </row>
    <row r="72" spans="1:19" x14ac:dyDescent="0.2">
      <c r="A72" s="480">
        <v>6</v>
      </c>
      <c r="B72" s="480" t="s">
        <v>58</v>
      </c>
      <c r="C72" s="481" t="s">
        <v>59</v>
      </c>
      <c r="D72" s="482">
        <v>2</v>
      </c>
      <c r="E72" s="65"/>
      <c r="F72" s="65"/>
      <c r="G72" s="66">
        <v>1</v>
      </c>
      <c r="H72" s="122" t="s">
        <v>60</v>
      </c>
      <c r="I72" s="79"/>
      <c r="J72" s="490" t="s">
        <v>467</v>
      </c>
      <c r="K72" s="470" t="s">
        <v>1423</v>
      </c>
      <c r="L72" s="471"/>
      <c r="M72" s="471"/>
      <c r="N72" s="471"/>
      <c r="O72" s="471"/>
      <c r="P72" s="471"/>
      <c r="Q72" s="471"/>
      <c r="R72" s="471"/>
      <c r="S72" s="472"/>
    </row>
    <row r="73" spans="1:19" x14ac:dyDescent="0.2">
      <c r="A73" s="480"/>
      <c r="B73" s="480"/>
      <c r="C73" s="481"/>
      <c r="D73" s="494"/>
      <c r="E73" s="65"/>
      <c r="F73" s="65"/>
      <c r="G73" s="66">
        <v>1</v>
      </c>
      <c r="H73" s="122" t="s">
        <v>62</v>
      </c>
      <c r="I73" s="79"/>
      <c r="J73" s="491"/>
      <c r="K73" s="476"/>
      <c r="L73" s="477"/>
      <c r="M73" s="477"/>
      <c r="N73" s="477"/>
      <c r="O73" s="477"/>
      <c r="P73" s="477"/>
      <c r="Q73" s="477"/>
      <c r="R73" s="477"/>
      <c r="S73" s="478"/>
    </row>
    <row r="74" spans="1:19" x14ac:dyDescent="0.2">
      <c r="A74" s="65"/>
      <c r="B74" s="65"/>
      <c r="C74" s="78"/>
      <c r="D74" s="494"/>
      <c r="E74" s="65"/>
      <c r="F74" s="65"/>
      <c r="G74" s="268">
        <v>1</v>
      </c>
      <c r="H74" s="269" t="s">
        <v>562</v>
      </c>
      <c r="I74" s="79"/>
      <c r="J74" s="490" t="s">
        <v>468</v>
      </c>
      <c r="K74" s="476"/>
      <c r="L74" s="477"/>
      <c r="M74" s="477"/>
      <c r="N74" s="477"/>
      <c r="O74" s="477"/>
      <c r="P74" s="477"/>
      <c r="Q74" s="477"/>
      <c r="R74" s="477"/>
      <c r="S74" s="478"/>
    </row>
    <row r="75" spans="1:19" x14ac:dyDescent="0.2">
      <c r="A75" s="65"/>
      <c r="B75" s="65"/>
      <c r="C75" s="78"/>
      <c r="D75" s="495"/>
      <c r="E75" s="65"/>
      <c r="F75" s="65"/>
      <c r="G75" s="268">
        <v>1</v>
      </c>
      <c r="H75" s="269" t="s">
        <v>520</v>
      </c>
      <c r="I75" s="79"/>
      <c r="J75" s="491"/>
      <c r="K75" s="473"/>
      <c r="L75" s="474"/>
      <c r="M75" s="474"/>
      <c r="N75" s="474"/>
      <c r="O75" s="474"/>
      <c r="P75" s="474"/>
      <c r="Q75" s="474"/>
      <c r="R75" s="474"/>
      <c r="S75" s="475"/>
    </row>
    <row r="76" spans="1:19" ht="33" x14ac:dyDescent="0.2">
      <c r="A76" s="65">
        <v>7</v>
      </c>
      <c r="B76" s="65" t="s">
        <v>557</v>
      </c>
      <c r="C76" s="78" t="s">
        <v>173</v>
      </c>
      <c r="D76" s="65">
        <v>2</v>
      </c>
      <c r="E76" s="65">
        <v>2</v>
      </c>
      <c r="F76" s="65"/>
      <c r="G76" s="65"/>
      <c r="H76" s="270" t="s">
        <v>558</v>
      </c>
      <c r="I76" s="65" t="s">
        <v>15</v>
      </c>
      <c r="J76" s="70" t="s">
        <v>467</v>
      </c>
      <c r="K76" s="416"/>
      <c r="L76" s="416"/>
      <c r="M76" s="416"/>
      <c r="N76" s="439" t="s">
        <v>1356</v>
      </c>
      <c r="O76" s="416"/>
      <c r="P76" s="416"/>
      <c r="Q76" s="416"/>
      <c r="R76" s="439">
        <v>1</v>
      </c>
      <c r="S76" s="416"/>
    </row>
    <row r="77" spans="1:19" x14ac:dyDescent="0.2">
      <c r="A77" s="65"/>
      <c r="B77" s="65"/>
      <c r="C77" s="78"/>
      <c r="D77" s="65"/>
      <c r="E77" s="65"/>
      <c r="F77" s="65"/>
      <c r="G77" s="65"/>
      <c r="H77" s="270"/>
      <c r="I77" s="65"/>
      <c r="J77" s="70" t="s">
        <v>468</v>
      </c>
      <c r="K77" s="416"/>
      <c r="L77" s="416"/>
      <c r="M77" s="416"/>
      <c r="N77" s="439" t="s">
        <v>1356</v>
      </c>
      <c r="O77" s="416"/>
      <c r="P77" s="416"/>
      <c r="Q77" s="416"/>
      <c r="R77" s="439">
        <v>1</v>
      </c>
      <c r="S77" s="416"/>
    </row>
    <row r="78" spans="1:19" x14ac:dyDescent="0.3">
      <c r="A78" s="81"/>
      <c r="B78" s="81"/>
      <c r="C78" s="60"/>
      <c r="D78" s="61"/>
      <c r="E78" s="61"/>
      <c r="F78" s="61"/>
      <c r="G78" s="61"/>
      <c r="H78" s="61"/>
      <c r="I78" s="58"/>
      <c r="J78" s="61"/>
    </row>
  </sheetData>
  <mergeCells count="170">
    <mergeCell ref="D72:D75"/>
    <mergeCell ref="J72:J73"/>
    <mergeCell ref="J74:J75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Q56:Q57"/>
    <mergeCell ref="R56:R57"/>
    <mergeCell ref="S56:S57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K56:K57"/>
    <mergeCell ref="L56:L57"/>
    <mergeCell ref="M56:M57"/>
    <mergeCell ref="N56:N57"/>
    <mergeCell ref="O56:O57"/>
    <mergeCell ref="P56:P57"/>
    <mergeCell ref="O35:O36"/>
    <mergeCell ref="P35:P36"/>
    <mergeCell ref="Q35:Q36"/>
    <mergeCell ref="R35:R36"/>
    <mergeCell ref="S35:S36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M35:M36"/>
    <mergeCell ref="N35:N36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H29:H30"/>
    <mergeCell ref="J29:J30"/>
    <mergeCell ref="J35:J36"/>
    <mergeCell ref="K35:K36"/>
    <mergeCell ref="L35:L36"/>
    <mergeCell ref="D12:D13"/>
    <mergeCell ref="J15:J17"/>
    <mergeCell ref="D14:D17"/>
    <mergeCell ref="D20:D21"/>
    <mergeCell ref="J23:J24"/>
    <mergeCell ref="K15:K17"/>
    <mergeCell ref="L15:L17"/>
    <mergeCell ref="I29:I30"/>
    <mergeCell ref="K29:S29"/>
    <mergeCell ref="F29:F30"/>
    <mergeCell ref="G29:G30"/>
    <mergeCell ref="M15:M17"/>
    <mergeCell ref="N15:N17"/>
    <mergeCell ref="D22:D24"/>
    <mergeCell ref="O15:O17"/>
    <mergeCell ref="P15:P17"/>
    <mergeCell ref="Q15:Q17"/>
    <mergeCell ref="R15:R17"/>
    <mergeCell ref="S15:S17"/>
    <mergeCell ref="A1:S1"/>
    <mergeCell ref="A2:S2"/>
    <mergeCell ref="A3:S3"/>
    <mergeCell ref="B10:B11"/>
    <mergeCell ref="C10:C11"/>
    <mergeCell ref="D10:D11"/>
    <mergeCell ref="A10:A11"/>
    <mergeCell ref="A6:A7"/>
    <mergeCell ref="B6:B7"/>
    <mergeCell ref="C6:C7"/>
    <mergeCell ref="D6:D7"/>
    <mergeCell ref="E6:E7"/>
    <mergeCell ref="J6:J7"/>
    <mergeCell ref="D8:D9"/>
    <mergeCell ref="K6:S6"/>
    <mergeCell ref="I6:I7"/>
    <mergeCell ref="H6:H7"/>
    <mergeCell ref="G6:G7"/>
    <mergeCell ref="F6:F7"/>
    <mergeCell ref="A29:A30"/>
    <mergeCell ref="B29:B30"/>
    <mergeCell ref="C29:C30"/>
    <mergeCell ref="D29:D30"/>
    <mergeCell ref="E29:E30"/>
    <mergeCell ref="A43:A44"/>
    <mergeCell ref="B43:B44"/>
    <mergeCell ref="C43:C44"/>
    <mergeCell ref="D43:D44"/>
    <mergeCell ref="A41:A42"/>
    <mergeCell ref="B41:B42"/>
    <mergeCell ref="C41:C42"/>
    <mergeCell ref="D41:D42"/>
    <mergeCell ref="A37:A38"/>
    <mergeCell ref="B37:B38"/>
    <mergeCell ref="C37:C38"/>
    <mergeCell ref="D37:D40"/>
    <mergeCell ref="J68:J69"/>
    <mergeCell ref="J54:J55"/>
    <mergeCell ref="I54:I55"/>
    <mergeCell ref="A56:A57"/>
    <mergeCell ref="B56:B57"/>
    <mergeCell ref="C56:C57"/>
    <mergeCell ref="A33:A34"/>
    <mergeCell ref="B33:B34"/>
    <mergeCell ref="C33:C34"/>
    <mergeCell ref="D33:D36"/>
    <mergeCell ref="J39:J40"/>
    <mergeCell ref="J37:J38"/>
    <mergeCell ref="D60:D63"/>
    <mergeCell ref="J56:J57"/>
    <mergeCell ref="J58:J59"/>
    <mergeCell ref="D56:D59"/>
    <mergeCell ref="J60:J61"/>
    <mergeCell ref="J62:J63"/>
    <mergeCell ref="D66:D67"/>
    <mergeCell ref="D68:D71"/>
    <mergeCell ref="J70:J71"/>
    <mergeCell ref="K43:S44"/>
    <mergeCell ref="K37:S40"/>
    <mergeCell ref="K60:S63"/>
    <mergeCell ref="K66:S67"/>
    <mergeCell ref="K72:S75"/>
    <mergeCell ref="K64:S65"/>
    <mergeCell ref="K54:S54"/>
    <mergeCell ref="A72:A73"/>
    <mergeCell ref="B72:B73"/>
    <mergeCell ref="C72:C73"/>
    <mergeCell ref="A68:A69"/>
    <mergeCell ref="B68:B69"/>
    <mergeCell ref="C68:C69"/>
    <mergeCell ref="A60:A61"/>
    <mergeCell ref="B60:B61"/>
    <mergeCell ref="C60:C61"/>
    <mergeCell ref="A54:A55"/>
    <mergeCell ref="B54:B55"/>
    <mergeCell ref="C54:C55"/>
    <mergeCell ref="D54:D55"/>
    <mergeCell ref="E54:E55"/>
    <mergeCell ref="F54:F55"/>
    <mergeCell ref="G54:G55"/>
    <mergeCell ref="H54:H55"/>
  </mergeCells>
  <conditionalFormatting sqref="F9:G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:G12 F14:G14 F18:G20 F22:G22 G21 F25:G2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1" right="0.27" top="0.44" bottom="0.35" header="0.3" footer="0.3"/>
  <pageSetup paperSize="9" scale="9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41"/>
  <sheetViews>
    <sheetView topLeftCell="A120" zoomScale="80" zoomScaleNormal="80" workbookViewId="0">
      <selection activeCell="H147" sqref="H146:H147"/>
    </sheetView>
  </sheetViews>
  <sheetFormatPr defaultRowHeight="16.5" x14ac:dyDescent="0.3"/>
  <cols>
    <col min="1" max="1" width="4.625" style="109" customWidth="1"/>
    <col min="2" max="2" width="11.5" style="109" bestFit="1" customWidth="1"/>
    <col min="3" max="3" width="17.625" style="82" customWidth="1"/>
    <col min="4" max="6" width="3.875" style="109" bestFit="1" customWidth="1"/>
    <col min="7" max="7" width="3.25" style="109" bestFit="1" customWidth="1"/>
    <col min="8" max="8" width="42" style="109" bestFit="1" customWidth="1"/>
    <col min="9" max="9" width="4.75" style="109" bestFit="1" customWidth="1"/>
    <col min="10" max="10" width="6.125" style="273" bestFit="1" customWidth="1"/>
    <col min="11" max="12" width="13.875" style="31" customWidth="1"/>
    <col min="13" max="17" width="9" style="31"/>
    <col min="18" max="18" width="14" style="31" customWidth="1"/>
    <col min="19" max="19" width="9" style="31"/>
  </cols>
  <sheetData>
    <row r="1" spans="1:19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</row>
    <row r="2" spans="1:19" x14ac:dyDescent="0.2">
      <c r="A2" s="496" t="s">
        <v>604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19" ht="16.5" customHeight="1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</row>
    <row r="4" spans="1:19" s="4" customFormat="1" ht="16.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52"/>
      <c r="K4" s="435"/>
      <c r="L4" s="435"/>
      <c r="M4" s="435"/>
      <c r="N4" s="435"/>
      <c r="O4" s="435"/>
      <c r="P4" s="435"/>
      <c r="Q4" s="435"/>
      <c r="R4" s="435"/>
      <c r="S4" s="435"/>
    </row>
    <row r="5" spans="1:19" x14ac:dyDescent="0.3">
      <c r="A5" s="59" t="s">
        <v>212</v>
      </c>
      <c r="B5" s="83"/>
      <c r="C5" s="84"/>
      <c r="D5" s="85"/>
      <c r="E5" s="86"/>
      <c r="F5" s="86"/>
      <c r="G5" s="86"/>
      <c r="H5" s="87"/>
      <c r="I5" s="87"/>
      <c r="J5" s="276"/>
    </row>
    <row r="6" spans="1:19" x14ac:dyDescent="0.2">
      <c r="A6" s="511" t="s">
        <v>63</v>
      </c>
      <c r="B6" s="511" t="s">
        <v>64</v>
      </c>
      <c r="C6" s="511" t="s">
        <v>65</v>
      </c>
      <c r="D6" s="511" t="s">
        <v>170</v>
      </c>
      <c r="E6" s="511" t="s">
        <v>66</v>
      </c>
      <c r="F6" s="511" t="s">
        <v>5</v>
      </c>
      <c r="G6" s="511" t="s">
        <v>67</v>
      </c>
      <c r="H6" s="511" t="s">
        <v>7</v>
      </c>
      <c r="I6" s="511" t="s">
        <v>68</v>
      </c>
      <c r="J6" s="524" t="s">
        <v>456</v>
      </c>
      <c r="K6" s="479" t="s">
        <v>457</v>
      </c>
      <c r="L6" s="479"/>
      <c r="M6" s="479"/>
      <c r="N6" s="479"/>
      <c r="O6" s="479"/>
      <c r="P6" s="479"/>
      <c r="Q6" s="479"/>
      <c r="R6" s="479"/>
      <c r="S6" s="479"/>
    </row>
    <row r="7" spans="1:19" s="4" customFormat="1" ht="33" x14ac:dyDescent="0.2">
      <c r="A7" s="512"/>
      <c r="B7" s="512"/>
      <c r="C7" s="512"/>
      <c r="D7" s="512"/>
      <c r="E7" s="512"/>
      <c r="F7" s="512"/>
      <c r="G7" s="512"/>
      <c r="H7" s="512"/>
      <c r="I7" s="512"/>
      <c r="J7" s="525"/>
      <c r="K7" s="440" t="s">
        <v>458</v>
      </c>
      <c r="L7" s="440" t="s">
        <v>459</v>
      </c>
      <c r="M7" s="434" t="s">
        <v>460</v>
      </c>
      <c r="N7" s="434" t="s">
        <v>461</v>
      </c>
      <c r="O7" s="434" t="s">
        <v>462</v>
      </c>
      <c r="P7" s="434" t="s">
        <v>463</v>
      </c>
      <c r="Q7" s="440" t="s">
        <v>464</v>
      </c>
      <c r="R7" s="440" t="s">
        <v>465</v>
      </c>
      <c r="S7" s="434" t="s">
        <v>466</v>
      </c>
    </row>
    <row r="8" spans="1:19" x14ac:dyDescent="0.2">
      <c r="A8" s="533">
        <v>1</v>
      </c>
      <c r="B8" s="515" t="s">
        <v>564</v>
      </c>
      <c r="C8" s="518" t="s">
        <v>26</v>
      </c>
      <c r="D8" s="515">
        <v>3</v>
      </c>
      <c r="E8" s="89">
        <v>1.5</v>
      </c>
      <c r="F8" s="89">
        <v>0.5</v>
      </c>
      <c r="G8" s="89" t="s">
        <v>69</v>
      </c>
      <c r="H8" s="90" t="s">
        <v>85</v>
      </c>
      <c r="I8" s="50"/>
      <c r="J8" s="191" t="s">
        <v>467</v>
      </c>
      <c r="K8" s="416"/>
      <c r="L8" s="416"/>
      <c r="M8" s="416"/>
      <c r="N8" s="439" t="s">
        <v>1356</v>
      </c>
      <c r="O8" s="416"/>
      <c r="P8" s="439">
        <v>3</v>
      </c>
      <c r="Q8" s="416"/>
      <c r="R8" s="416"/>
      <c r="S8" s="416"/>
    </row>
    <row r="9" spans="1:19" x14ac:dyDescent="0.2">
      <c r="A9" s="534"/>
      <c r="B9" s="516"/>
      <c r="C9" s="520"/>
      <c r="D9" s="517"/>
      <c r="E9" s="89">
        <v>0.5</v>
      </c>
      <c r="F9" s="89">
        <v>0.5</v>
      </c>
      <c r="G9" s="89" t="s">
        <v>69</v>
      </c>
      <c r="H9" s="90" t="s">
        <v>88</v>
      </c>
      <c r="I9" s="50"/>
      <c r="J9" s="191" t="s">
        <v>468</v>
      </c>
      <c r="K9" s="416"/>
      <c r="L9" s="416"/>
      <c r="M9" s="416"/>
      <c r="N9" s="439" t="s">
        <v>1356</v>
      </c>
      <c r="O9" s="416"/>
      <c r="P9" s="439">
        <v>2</v>
      </c>
      <c r="Q9" s="416"/>
      <c r="R9" s="416"/>
      <c r="S9" s="416"/>
    </row>
    <row r="10" spans="1:19" s="4" customFormat="1" x14ac:dyDescent="0.2">
      <c r="A10" s="98"/>
      <c r="B10" s="99"/>
      <c r="C10" s="100"/>
      <c r="D10" s="516"/>
      <c r="E10" s="259">
        <v>2</v>
      </c>
      <c r="F10" s="259">
        <v>1</v>
      </c>
      <c r="G10" s="259" t="s">
        <v>69</v>
      </c>
      <c r="H10" s="279" t="s">
        <v>93</v>
      </c>
      <c r="I10" s="56"/>
      <c r="J10" s="191" t="s">
        <v>1003</v>
      </c>
      <c r="K10" s="416"/>
      <c r="L10" s="416"/>
      <c r="M10" s="416"/>
      <c r="N10" s="439" t="s">
        <v>1356</v>
      </c>
      <c r="O10" s="416"/>
      <c r="P10" s="439">
        <v>1</v>
      </c>
      <c r="Q10" s="416"/>
      <c r="R10" s="416"/>
      <c r="S10" s="416"/>
    </row>
    <row r="11" spans="1:19" x14ac:dyDescent="0.2">
      <c r="A11" s="533">
        <v>2</v>
      </c>
      <c r="B11" s="515" t="s">
        <v>565</v>
      </c>
      <c r="C11" s="518" t="s">
        <v>31</v>
      </c>
      <c r="D11" s="515">
        <v>2</v>
      </c>
      <c r="E11" s="89">
        <v>0.5</v>
      </c>
      <c r="F11" s="89">
        <v>0.5</v>
      </c>
      <c r="G11" s="89" t="s">
        <v>69</v>
      </c>
      <c r="H11" s="90" t="s">
        <v>16</v>
      </c>
      <c r="I11" s="50"/>
      <c r="J11" s="191" t="s">
        <v>467</v>
      </c>
      <c r="K11" s="416"/>
      <c r="L11" s="439" t="s">
        <v>1356</v>
      </c>
      <c r="M11" s="439" t="s">
        <v>1356</v>
      </c>
      <c r="N11" s="439" t="s">
        <v>1356</v>
      </c>
      <c r="O11" s="439">
        <v>3</v>
      </c>
      <c r="P11" s="439">
        <v>2</v>
      </c>
      <c r="Q11" s="416"/>
      <c r="R11" s="416"/>
      <c r="S11" s="416"/>
    </row>
    <row r="12" spans="1:19" x14ac:dyDescent="0.2">
      <c r="A12" s="534"/>
      <c r="B12" s="516"/>
      <c r="C12" s="520"/>
      <c r="D12" s="516"/>
      <c r="E12" s="89">
        <v>0.5</v>
      </c>
      <c r="F12" s="89">
        <v>0.5</v>
      </c>
      <c r="G12" s="89" t="s">
        <v>69</v>
      </c>
      <c r="H12" s="90" t="s">
        <v>91</v>
      </c>
      <c r="I12" s="50"/>
      <c r="J12" s="191" t="s">
        <v>468</v>
      </c>
      <c r="K12" s="416"/>
      <c r="L12" s="439" t="s">
        <v>1356</v>
      </c>
      <c r="M12" s="439" t="s">
        <v>1356</v>
      </c>
      <c r="N12" s="439" t="s">
        <v>1356</v>
      </c>
      <c r="O12" s="439">
        <v>2</v>
      </c>
      <c r="P12" s="439">
        <v>1</v>
      </c>
      <c r="Q12" s="416"/>
      <c r="R12" s="416"/>
      <c r="S12" s="416"/>
    </row>
    <row r="13" spans="1:19" s="4" customFormat="1" x14ac:dyDescent="0.2">
      <c r="A13" s="98"/>
      <c r="B13" s="99"/>
      <c r="C13" s="100"/>
      <c r="D13" s="99"/>
      <c r="E13" s="112"/>
      <c r="F13" s="112"/>
      <c r="G13" s="112"/>
      <c r="H13" s="90"/>
      <c r="I13" s="56"/>
      <c r="J13" s="191" t="s">
        <v>1003</v>
      </c>
      <c r="K13" s="416"/>
      <c r="L13" s="439" t="s">
        <v>1356</v>
      </c>
      <c r="M13" s="439" t="s">
        <v>1356</v>
      </c>
      <c r="N13" s="439" t="s">
        <v>1356</v>
      </c>
      <c r="O13" s="439">
        <v>2</v>
      </c>
      <c r="P13" s="439">
        <v>1</v>
      </c>
      <c r="Q13" s="416"/>
      <c r="R13" s="416"/>
      <c r="S13" s="416"/>
    </row>
    <row r="14" spans="1:19" x14ac:dyDescent="0.2">
      <c r="A14" s="526">
        <v>3</v>
      </c>
      <c r="B14" s="514" t="s">
        <v>72</v>
      </c>
      <c r="C14" s="513" t="s">
        <v>21</v>
      </c>
      <c r="D14" s="514">
        <v>5</v>
      </c>
      <c r="E14" s="112">
        <v>2</v>
      </c>
      <c r="F14" s="112">
        <v>1</v>
      </c>
      <c r="G14" s="89" t="s">
        <v>69</v>
      </c>
      <c r="H14" s="90" t="s">
        <v>566</v>
      </c>
      <c r="I14" s="50"/>
      <c r="J14" s="490" t="s">
        <v>467</v>
      </c>
      <c r="K14" s="499"/>
      <c r="L14" s="501" t="s">
        <v>1356</v>
      </c>
      <c r="M14" s="501" t="s">
        <v>1356</v>
      </c>
      <c r="N14" s="501" t="s">
        <v>1356</v>
      </c>
      <c r="O14" s="501">
        <v>25</v>
      </c>
      <c r="P14" s="501">
        <v>3</v>
      </c>
      <c r="Q14" s="499"/>
      <c r="R14" s="499"/>
      <c r="S14" s="501">
        <v>1</v>
      </c>
    </row>
    <row r="15" spans="1:19" x14ac:dyDescent="0.2">
      <c r="A15" s="526"/>
      <c r="B15" s="514"/>
      <c r="C15" s="513"/>
      <c r="D15" s="514"/>
      <c r="E15" s="112">
        <v>1</v>
      </c>
      <c r="F15" s="112">
        <v>1</v>
      </c>
      <c r="G15" s="89" t="s">
        <v>69</v>
      </c>
      <c r="H15" s="90" t="s">
        <v>87</v>
      </c>
      <c r="I15" s="50"/>
      <c r="J15" s="491"/>
      <c r="K15" s="500"/>
      <c r="L15" s="502"/>
      <c r="M15" s="502"/>
      <c r="N15" s="502"/>
      <c r="O15" s="502"/>
      <c r="P15" s="502"/>
      <c r="Q15" s="500"/>
      <c r="R15" s="500"/>
      <c r="S15" s="502"/>
    </row>
    <row r="16" spans="1:19" s="4" customFormat="1" x14ac:dyDescent="0.2">
      <c r="A16" s="110"/>
      <c r="B16" s="112"/>
      <c r="C16" s="113"/>
      <c r="D16" s="514"/>
      <c r="E16" s="259">
        <v>2</v>
      </c>
      <c r="F16" s="259">
        <v>1</v>
      </c>
      <c r="G16" s="259" t="s">
        <v>69</v>
      </c>
      <c r="H16" s="280" t="s">
        <v>74</v>
      </c>
      <c r="I16" s="56"/>
      <c r="J16" s="490" t="s">
        <v>468</v>
      </c>
      <c r="K16" s="499"/>
      <c r="L16" s="499"/>
      <c r="M16" s="501" t="s">
        <v>1356</v>
      </c>
      <c r="N16" s="501" t="s">
        <v>1356</v>
      </c>
      <c r="O16" s="501">
        <v>23</v>
      </c>
      <c r="P16" s="501">
        <v>1</v>
      </c>
      <c r="Q16" s="499"/>
      <c r="R16" s="501">
        <v>3</v>
      </c>
      <c r="S16" s="501"/>
    </row>
    <row r="17" spans="1:19" s="4" customFormat="1" x14ac:dyDescent="0.2">
      <c r="A17" s="110"/>
      <c r="B17" s="112"/>
      <c r="C17" s="113"/>
      <c r="D17" s="514"/>
      <c r="E17" s="259">
        <v>1</v>
      </c>
      <c r="F17" s="259">
        <v>1</v>
      </c>
      <c r="G17" s="259" t="s">
        <v>69</v>
      </c>
      <c r="H17" s="280" t="s">
        <v>82</v>
      </c>
      <c r="I17" s="56"/>
      <c r="J17" s="491"/>
      <c r="K17" s="500"/>
      <c r="L17" s="500"/>
      <c r="M17" s="502"/>
      <c r="N17" s="502"/>
      <c r="O17" s="502"/>
      <c r="P17" s="502"/>
      <c r="Q17" s="500"/>
      <c r="R17" s="502"/>
      <c r="S17" s="502"/>
    </row>
    <row r="18" spans="1:19" s="4" customFormat="1" x14ac:dyDescent="0.2">
      <c r="A18" s="110"/>
      <c r="B18" s="112"/>
      <c r="C18" s="113"/>
      <c r="D18" s="514"/>
      <c r="E18" s="281">
        <v>1</v>
      </c>
      <c r="F18" s="281">
        <v>1</v>
      </c>
      <c r="G18" s="281" t="s">
        <v>69</v>
      </c>
      <c r="H18" s="282" t="s">
        <v>23</v>
      </c>
      <c r="I18" s="56"/>
      <c r="J18" s="503" t="s">
        <v>1003</v>
      </c>
      <c r="K18" s="506"/>
      <c r="L18" s="506"/>
      <c r="M18" s="506"/>
      <c r="N18" s="482" t="s">
        <v>1356</v>
      </c>
      <c r="O18" s="482">
        <v>6</v>
      </c>
      <c r="P18" s="482">
        <v>2</v>
      </c>
      <c r="Q18" s="506"/>
      <c r="R18" s="506"/>
      <c r="S18" s="482">
        <v>1</v>
      </c>
    </row>
    <row r="19" spans="1:19" s="4" customFormat="1" x14ac:dyDescent="0.2">
      <c r="A19" s="110"/>
      <c r="B19" s="112"/>
      <c r="C19" s="113"/>
      <c r="D19" s="514"/>
      <c r="E19" s="281">
        <v>1</v>
      </c>
      <c r="F19" s="281">
        <v>1</v>
      </c>
      <c r="G19" s="281" t="s">
        <v>69</v>
      </c>
      <c r="H19" s="282" t="s">
        <v>87</v>
      </c>
      <c r="I19" s="56"/>
      <c r="J19" s="504"/>
      <c r="K19" s="507"/>
      <c r="L19" s="507"/>
      <c r="M19" s="507"/>
      <c r="N19" s="494"/>
      <c r="O19" s="494"/>
      <c r="P19" s="494"/>
      <c r="Q19" s="507"/>
      <c r="R19" s="507"/>
      <c r="S19" s="494"/>
    </row>
    <row r="20" spans="1:19" s="4" customFormat="1" x14ac:dyDescent="0.2">
      <c r="A20" s="110"/>
      <c r="B20" s="112"/>
      <c r="C20" s="113"/>
      <c r="D20" s="514"/>
      <c r="E20" s="281">
        <v>1</v>
      </c>
      <c r="F20" s="281" t="s">
        <v>69</v>
      </c>
      <c r="G20" s="281" t="s">
        <v>69</v>
      </c>
      <c r="H20" s="282" t="s">
        <v>70</v>
      </c>
      <c r="I20" s="56"/>
      <c r="J20" s="505"/>
      <c r="K20" s="508"/>
      <c r="L20" s="508"/>
      <c r="M20" s="508"/>
      <c r="N20" s="495"/>
      <c r="O20" s="495"/>
      <c r="P20" s="495"/>
      <c r="Q20" s="508"/>
      <c r="R20" s="508"/>
      <c r="S20" s="495"/>
    </row>
    <row r="21" spans="1:19" x14ac:dyDescent="0.2">
      <c r="A21" s="533">
        <v>4</v>
      </c>
      <c r="B21" s="515" t="s">
        <v>567</v>
      </c>
      <c r="C21" s="518" t="s">
        <v>568</v>
      </c>
      <c r="D21" s="515">
        <v>2</v>
      </c>
      <c r="E21" s="89">
        <v>0.5</v>
      </c>
      <c r="F21" s="89">
        <v>0.5</v>
      </c>
      <c r="G21" s="89" t="s">
        <v>69</v>
      </c>
      <c r="H21" s="90" t="s">
        <v>1004</v>
      </c>
      <c r="I21" s="50"/>
      <c r="J21" s="191" t="s">
        <v>467</v>
      </c>
      <c r="K21" s="416"/>
      <c r="L21" s="439" t="s">
        <v>1356</v>
      </c>
      <c r="M21" s="439" t="s">
        <v>1356</v>
      </c>
      <c r="N21" s="439" t="s">
        <v>1356</v>
      </c>
      <c r="O21" s="439">
        <v>13</v>
      </c>
      <c r="P21" s="439">
        <v>4</v>
      </c>
      <c r="Q21" s="416"/>
      <c r="R21" s="416"/>
      <c r="S21" s="439">
        <v>7</v>
      </c>
    </row>
    <row r="22" spans="1:19" x14ac:dyDescent="0.2">
      <c r="A22" s="534"/>
      <c r="B22" s="516"/>
      <c r="C22" s="520"/>
      <c r="D22" s="516"/>
      <c r="E22" s="89">
        <v>0.5</v>
      </c>
      <c r="F22" s="89">
        <v>0.5</v>
      </c>
      <c r="G22" s="89" t="s">
        <v>69</v>
      </c>
      <c r="H22" s="90" t="s">
        <v>1005</v>
      </c>
      <c r="I22" s="50" t="s">
        <v>15</v>
      </c>
      <c r="J22" s="191" t="s">
        <v>468</v>
      </c>
      <c r="K22" s="416"/>
      <c r="L22" s="439" t="s">
        <v>1356</v>
      </c>
      <c r="M22" s="439" t="s">
        <v>1356</v>
      </c>
      <c r="N22" s="439" t="s">
        <v>1356</v>
      </c>
      <c r="O22" s="439">
        <v>13</v>
      </c>
      <c r="P22" s="439">
        <v>4</v>
      </c>
      <c r="Q22" s="416"/>
      <c r="R22" s="416"/>
      <c r="S22" s="439">
        <v>7</v>
      </c>
    </row>
    <row r="23" spans="1:19" s="4" customFormat="1" x14ac:dyDescent="0.2">
      <c r="A23" s="98"/>
      <c r="B23" s="99"/>
      <c r="C23" s="100"/>
      <c r="D23" s="99"/>
      <c r="E23" s="112"/>
      <c r="F23" s="112"/>
      <c r="G23" s="112"/>
      <c r="H23" s="90"/>
      <c r="I23" s="56"/>
      <c r="J23" s="191" t="s">
        <v>1003</v>
      </c>
      <c r="K23" s="416"/>
      <c r="L23" s="439" t="s">
        <v>1356</v>
      </c>
      <c r="M23" s="439" t="s">
        <v>1356</v>
      </c>
      <c r="N23" s="439" t="s">
        <v>1356</v>
      </c>
      <c r="O23" s="439">
        <v>13</v>
      </c>
      <c r="P23" s="439">
        <v>3</v>
      </c>
      <c r="Q23" s="416"/>
      <c r="R23" s="416"/>
      <c r="S23" s="439">
        <v>7</v>
      </c>
    </row>
    <row r="24" spans="1:19" x14ac:dyDescent="0.2">
      <c r="A24" s="533">
        <v>5</v>
      </c>
      <c r="B24" s="515" t="s">
        <v>569</v>
      </c>
      <c r="C24" s="518" t="s">
        <v>12</v>
      </c>
      <c r="D24" s="515">
        <v>3</v>
      </c>
      <c r="E24" s="89" t="s">
        <v>69</v>
      </c>
      <c r="F24" s="89">
        <v>1</v>
      </c>
      <c r="G24" s="89" t="s">
        <v>69</v>
      </c>
      <c r="H24" s="90" t="s">
        <v>16</v>
      </c>
      <c r="I24" s="32"/>
      <c r="J24" s="490" t="s">
        <v>467</v>
      </c>
      <c r="K24" s="499"/>
      <c r="L24" s="501" t="s">
        <v>1356</v>
      </c>
      <c r="M24" s="501" t="s">
        <v>1356</v>
      </c>
      <c r="N24" s="501" t="s">
        <v>1356</v>
      </c>
      <c r="O24" s="501">
        <v>2</v>
      </c>
      <c r="P24" s="501">
        <v>3</v>
      </c>
      <c r="Q24" s="499"/>
      <c r="R24" s="499"/>
      <c r="S24" s="499"/>
    </row>
    <row r="25" spans="1:19" x14ac:dyDescent="0.2">
      <c r="A25" s="534"/>
      <c r="B25" s="516"/>
      <c r="C25" s="520"/>
      <c r="D25" s="517"/>
      <c r="E25" s="89">
        <v>2</v>
      </c>
      <c r="F25" s="89" t="s">
        <v>69</v>
      </c>
      <c r="G25" s="89" t="s">
        <v>69</v>
      </c>
      <c r="H25" s="94" t="s">
        <v>77</v>
      </c>
      <c r="I25" s="32" t="s">
        <v>15</v>
      </c>
      <c r="J25" s="491"/>
      <c r="K25" s="500"/>
      <c r="L25" s="502"/>
      <c r="M25" s="502"/>
      <c r="N25" s="502"/>
      <c r="O25" s="502"/>
      <c r="P25" s="502"/>
      <c r="Q25" s="500"/>
      <c r="R25" s="500"/>
      <c r="S25" s="500"/>
    </row>
    <row r="26" spans="1:19" s="4" customFormat="1" x14ac:dyDescent="0.2">
      <c r="A26" s="91"/>
      <c r="B26" s="92"/>
      <c r="C26" s="93"/>
      <c r="D26" s="517"/>
      <c r="E26" s="259" t="s">
        <v>69</v>
      </c>
      <c r="F26" s="259">
        <v>1</v>
      </c>
      <c r="G26" s="259" t="s">
        <v>69</v>
      </c>
      <c r="H26" s="280" t="s">
        <v>86</v>
      </c>
      <c r="I26" s="259"/>
      <c r="J26" s="239" t="s">
        <v>468</v>
      </c>
      <c r="K26" s="416"/>
      <c r="L26" s="439" t="s">
        <v>1356</v>
      </c>
      <c r="M26" s="439" t="s">
        <v>1356</v>
      </c>
      <c r="N26" s="439" t="s">
        <v>1356</v>
      </c>
      <c r="O26" s="416"/>
      <c r="P26" s="439">
        <v>1</v>
      </c>
      <c r="Q26" s="416"/>
      <c r="R26" s="416"/>
      <c r="S26" s="416"/>
    </row>
    <row r="27" spans="1:19" s="4" customFormat="1" x14ac:dyDescent="0.2">
      <c r="A27" s="91"/>
      <c r="B27" s="92"/>
      <c r="C27" s="93"/>
      <c r="D27" s="517"/>
      <c r="E27" s="259">
        <v>2</v>
      </c>
      <c r="F27" s="259" t="s">
        <v>69</v>
      </c>
      <c r="G27" s="259" t="s">
        <v>69</v>
      </c>
      <c r="H27" s="260" t="s">
        <v>77</v>
      </c>
      <c r="I27" s="259" t="s">
        <v>15</v>
      </c>
      <c r="J27" s="239" t="s">
        <v>1003</v>
      </c>
      <c r="K27" s="416"/>
      <c r="L27" s="439" t="s">
        <v>1356</v>
      </c>
      <c r="M27" s="439" t="s">
        <v>1356</v>
      </c>
      <c r="N27" s="439" t="s">
        <v>1356</v>
      </c>
      <c r="O27" s="416"/>
      <c r="P27" s="439">
        <v>1</v>
      </c>
      <c r="Q27" s="416"/>
      <c r="R27" s="416"/>
      <c r="S27" s="416"/>
    </row>
    <row r="28" spans="1:19" ht="33" x14ac:dyDescent="0.2">
      <c r="A28" s="95">
        <v>6</v>
      </c>
      <c r="B28" s="89" t="s">
        <v>570</v>
      </c>
      <c r="C28" s="96" t="s">
        <v>29</v>
      </c>
      <c r="D28" s="515">
        <v>2</v>
      </c>
      <c r="E28" s="89">
        <v>1</v>
      </c>
      <c r="F28" s="89">
        <v>1</v>
      </c>
      <c r="G28" s="89" t="s">
        <v>69</v>
      </c>
      <c r="H28" s="90" t="s">
        <v>23</v>
      </c>
      <c r="I28" s="50"/>
      <c r="J28" s="191" t="s">
        <v>467</v>
      </c>
      <c r="K28" s="416"/>
      <c r="L28" s="416"/>
      <c r="M28" s="416"/>
      <c r="N28" s="439" t="s">
        <v>1356</v>
      </c>
      <c r="O28" s="416"/>
      <c r="P28" s="439">
        <v>2</v>
      </c>
      <c r="Q28" s="416"/>
      <c r="R28" s="416"/>
      <c r="S28" s="416"/>
    </row>
    <row r="29" spans="1:19" s="4" customFormat="1" x14ac:dyDescent="0.2">
      <c r="A29" s="110"/>
      <c r="B29" s="112"/>
      <c r="C29" s="113"/>
      <c r="D29" s="517"/>
      <c r="E29" s="259">
        <v>1</v>
      </c>
      <c r="F29" s="259">
        <v>1</v>
      </c>
      <c r="G29" s="259" t="s">
        <v>69</v>
      </c>
      <c r="H29" s="535" t="s">
        <v>98</v>
      </c>
      <c r="I29" s="56"/>
      <c r="J29" s="191" t="s">
        <v>468</v>
      </c>
      <c r="K29" s="416"/>
      <c r="L29" s="439" t="s">
        <v>1356</v>
      </c>
      <c r="M29" s="439" t="s">
        <v>1356</v>
      </c>
      <c r="N29" s="439" t="s">
        <v>1356</v>
      </c>
      <c r="O29" s="439">
        <v>29</v>
      </c>
      <c r="P29" s="439">
        <v>4</v>
      </c>
      <c r="Q29" s="416"/>
      <c r="R29" s="416"/>
      <c r="S29" s="439">
        <v>3</v>
      </c>
    </row>
    <row r="30" spans="1:19" s="4" customFormat="1" x14ac:dyDescent="0.2">
      <c r="A30" s="110"/>
      <c r="B30" s="112"/>
      <c r="C30" s="113"/>
      <c r="D30" s="516"/>
      <c r="E30" s="281">
        <v>1</v>
      </c>
      <c r="F30" s="281">
        <v>1</v>
      </c>
      <c r="G30" s="281" t="s">
        <v>69</v>
      </c>
      <c r="H30" s="536"/>
      <c r="I30" s="56"/>
      <c r="J30" s="191" t="s">
        <v>1003</v>
      </c>
      <c r="K30" s="416"/>
      <c r="L30" s="439" t="s">
        <v>1356</v>
      </c>
      <c r="M30" s="439" t="s">
        <v>1356</v>
      </c>
      <c r="N30" s="439" t="s">
        <v>1356</v>
      </c>
      <c r="O30" s="439">
        <v>29</v>
      </c>
      <c r="P30" s="439">
        <v>2</v>
      </c>
      <c r="Q30" s="416"/>
      <c r="R30" s="416"/>
      <c r="S30" s="439">
        <v>3</v>
      </c>
    </row>
    <row r="31" spans="1:19" x14ac:dyDescent="0.2">
      <c r="A31" s="95">
        <v>7</v>
      </c>
      <c r="B31" s="89" t="s">
        <v>571</v>
      </c>
      <c r="C31" s="96" t="s">
        <v>18</v>
      </c>
      <c r="D31" s="515">
        <v>2</v>
      </c>
      <c r="E31" s="89">
        <v>2</v>
      </c>
      <c r="F31" s="89" t="s">
        <v>69</v>
      </c>
      <c r="G31" s="89" t="s">
        <v>69</v>
      </c>
      <c r="H31" s="90" t="s">
        <v>572</v>
      </c>
      <c r="I31" s="50"/>
      <c r="J31" s="191" t="s">
        <v>467</v>
      </c>
      <c r="K31" s="416"/>
      <c r="L31" s="439" t="s">
        <v>1356</v>
      </c>
      <c r="M31" s="439" t="s">
        <v>1356</v>
      </c>
      <c r="N31" s="439" t="s">
        <v>1356</v>
      </c>
      <c r="O31" s="439">
        <v>5</v>
      </c>
      <c r="P31" s="439">
        <v>3</v>
      </c>
      <c r="Q31" s="416"/>
      <c r="R31" s="439">
        <v>1</v>
      </c>
      <c r="S31" s="416"/>
    </row>
    <row r="32" spans="1:19" s="4" customFormat="1" x14ac:dyDescent="0.2">
      <c r="A32" s="107"/>
      <c r="B32" s="108"/>
      <c r="C32" s="88"/>
      <c r="D32" s="517"/>
      <c r="E32" s="259">
        <v>2</v>
      </c>
      <c r="F32" s="259" t="s">
        <v>69</v>
      </c>
      <c r="G32" s="259" t="s">
        <v>69</v>
      </c>
      <c r="H32" s="280" t="s">
        <v>83</v>
      </c>
      <c r="I32" s="56"/>
      <c r="J32" s="191" t="s">
        <v>468</v>
      </c>
      <c r="K32" s="416"/>
      <c r="L32" s="416"/>
      <c r="M32" s="439" t="s">
        <v>1356</v>
      </c>
      <c r="N32" s="439" t="s">
        <v>1356</v>
      </c>
      <c r="O32" s="439">
        <v>3</v>
      </c>
      <c r="P32" s="439">
        <v>2</v>
      </c>
      <c r="Q32" s="416"/>
      <c r="R32" s="439">
        <v>2</v>
      </c>
      <c r="S32" s="439">
        <v>1</v>
      </c>
    </row>
    <row r="33" spans="1:19" s="4" customFormat="1" x14ac:dyDescent="0.2">
      <c r="A33" s="107"/>
      <c r="B33" s="108"/>
      <c r="C33" s="88"/>
      <c r="D33" s="516"/>
      <c r="E33" s="281">
        <v>2</v>
      </c>
      <c r="F33" s="281" t="s">
        <v>69</v>
      </c>
      <c r="G33" s="281" t="s">
        <v>69</v>
      </c>
      <c r="H33" s="282" t="s">
        <v>75</v>
      </c>
      <c r="I33" s="56"/>
      <c r="J33" s="191" t="s">
        <v>1003</v>
      </c>
      <c r="K33" s="416"/>
      <c r="L33" s="416"/>
      <c r="M33" s="416"/>
      <c r="N33" s="439" t="s">
        <v>1356</v>
      </c>
      <c r="O33" s="416"/>
      <c r="P33" s="416"/>
      <c r="Q33" s="416"/>
      <c r="R33" s="416"/>
      <c r="S33" s="416"/>
    </row>
    <row r="34" spans="1:19" ht="16.5" customHeight="1" x14ac:dyDescent="0.2">
      <c r="A34" s="110">
        <v>8</v>
      </c>
      <c r="B34" s="112" t="s">
        <v>573</v>
      </c>
      <c r="C34" s="102" t="s">
        <v>574</v>
      </c>
      <c r="D34" s="515">
        <v>3</v>
      </c>
      <c r="E34" s="89" t="s">
        <v>69</v>
      </c>
      <c r="F34" s="89" t="s">
        <v>69</v>
      </c>
      <c r="G34" s="89">
        <v>1</v>
      </c>
      <c r="H34" s="90" t="s">
        <v>16</v>
      </c>
      <c r="I34" s="97"/>
      <c r="J34" s="503" t="s">
        <v>467</v>
      </c>
      <c r="K34" s="537" t="s">
        <v>1423</v>
      </c>
      <c r="L34" s="538"/>
      <c r="M34" s="538"/>
      <c r="N34" s="538"/>
      <c r="O34" s="538"/>
      <c r="P34" s="538"/>
      <c r="Q34" s="538"/>
      <c r="R34" s="538"/>
      <c r="S34" s="539"/>
    </row>
    <row r="35" spans="1:19" x14ac:dyDescent="0.2">
      <c r="A35" s="102"/>
      <c r="B35" s="103"/>
      <c r="C35" s="102"/>
      <c r="D35" s="517"/>
      <c r="E35" s="89" t="s">
        <v>69</v>
      </c>
      <c r="F35" s="89" t="s">
        <v>69</v>
      </c>
      <c r="G35" s="89">
        <v>1</v>
      </c>
      <c r="H35" s="90" t="s">
        <v>92</v>
      </c>
      <c r="I35" s="97"/>
      <c r="J35" s="504"/>
      <c r="K35" s="540"/>
      <c r="L35" s="541"/>
      <c r="M35" s="541"/>
      <c r="N35" s="541"/>
      <c r="O35" s="541"/>
      <c r="P35" s="541"/>
      <c r="Q35" s="541"/>
      <c r="R35" s="541"/>
      <c r="S35" s="542"/>
    </row>
    <row r="36" spans="1:19" x14ac:dyDescent="0.2">
      <c r="A36" s="102"/>
      <c r="B36" s="103"/>
      <c r="C36" s="102"/>
      <c r="D36" s="517"/>
      <c r="E36" s="89" t="s">
        <v>69</v>
      </c>
      <c r="F36" s="89" t="s">
        <v>69</v>
      </c>
      <c r="G36" s="89">
        <v>1</v>
      </c>
      <c r="H36" s="90" t="s">
        <v>73</v>
      </c>
      <c r="I36" s="97"/>
      <c r="J36" s="505"/>
      <c r="K36" s="540"/>
      <c r="L36" s="541"/>
      <c r="M36" s="541"/>
      <c r="N36" s="541"/>
      <c r="O36" s="541"/>
      <c r="P36" s="541"/>
      <c r="Q36" s="541"/>
      <c r="R36" s="541"/>
      <c r="S36" s="542"/>
    </row>
    <row r="37" spans="1:19" x14ac:dyDescent="0.2">
      <c r="A37" s="102"/>
      <c r="B37" s="103"/>
      <c r="C37" s="102"/>
      <c r="D37" s="517"/>
      <c r="E37" s="259" t="s">
        <v>69</v>
      </c>
      <c r="F37" s="259" t="s">
        <v>69</v>
      </c>
      <c r="G37" s="259">
        <v>1</v>
      </c>
      <c r="H37" s="280" t="s">
        <v>73</v>
      </c>
      <c r="I37" s="97"/>
      <c r="J37" s="503" t="s">
        <v>468</v>
      </c>
      <c r="K37" s="540"/>
      <c r="L37" s="541"/>
      <c r="M37" s="541"/>
      <c r="N37" s="541"/>
      <c r="O37" s="541"/>
      <c r="P37" s="541"/>
      <c r="Q37" s="541"/>
      <c r="R37" s="541"/>
      <c r="S37" s="542"/>
    </row>
    <row r="38" spans="1:19" x14ac:dyDescent="0.2">
      <c r="A38" s="102"/>
      <c r="B38" s="103"/>
      <c r="C38" s="102"/>
      <c r="D38" s="517"/>
      <c r="E38" s="259" t="s">
        <v>69</v>
      </c>
      <c r="F38" s="259" t="s">
        <v>69</v>
      </c>
      <c r="G38" s="259">
        <v>1</v>
      </c>
      <c r="H38" s="280" t="s">
        <v>24</v>
      </c>
      <c r="I38" s="97"/>
      <c r="J38" s="504"/>
      <c r="K38" s="540"/>
      <c r="L38" s="541"/>
      <c r="M38" s="541"/>
      <c r="N38" s="541"/>
      <c r="O38" s="541"/>
      <c r="P38" s="541"/>
      <c r="Q38" s="541"/>
      <c r="R38" s="541"/>
      <c r="S38" s="542"/>
    </row>
    <row r="39" spans="1:19" x14ac:dyDescent="0.2">
      <c r="A39" s="102"/>
      <c r="B39" s="103"/>
      <c r="C39" s="102"/>
      <c r="D39" s="517"/>
      <c r="E39" s="259" t="s">
        <v>69</v>
      </c>
      <c r="F39" s="259" t="s">
        <v>69</v>
      </c>
      <c r="G39" s="259">
        <v>1</v>
      </c>
      <c r="H39" s="280" t="s">
        <v>80</v>
      </c>
      <c r="I39" s="97"/>
      <c r="J39" s="505"/>
      <c r="K39" s="540"/>
      <c r="L39" s="541"/>
      <c r="M39" s="541"/>
      <c r="N39" s="541"/>
      <c r="O39" s="541"/>
      <c r="P39" s="541"/>
      <c r="Q39" s="541"/>
      <c r="R39" s="541"/>
      <c r="S39" s="542"/>
    </row>
    <row r="40" spans="1:19" x14ac:dyDescent="0.2">
      <c r="A40" s="102"/>
      <c r="B40" s="103"/>
      <c r="C40" s="102"/>
      <c r="D40" s="517"/>
      <c r="E40" s="281" t="s">
        <v>69</v>
      </c>
      <c r="F40" s="281" t="s">
        <v>69</v>
      </c>
      <c r="G40" s="281">
        <v>1</v>
      </c>
      <c r="H40" s="282" t="s">
        <v>24</v>
      </c>
      <c r="I40" s="50"/>
      <c r="J40" s="503" t="s">
        <v>1003</v>
      </c>
      <c r="K40" s="540"/>
      <c r="L40" s="541"/>
      <c r="M40" s="541"/>
      <c r="N40" s="541"/>
      <c r="O40" s="541"/>
      <c r="P40" s="541"/>
      <c r="Q40" s="541"/>
      <c r="R40" s="541"/>
      <c r="S40" s="542"/>
    </row>
    <row r="41" spans="1:19" x14ac:dyDescent="0.2">
      <c r="A41" s="102"/>
      <c r="B41" s="103"/>
      <c r="C41" s="102"/>
      <c r="D41" s="517"/>
      <c r="E41" s="281" t="s">
        <v>69</v>
      </c>
      <c r="F41" s="281" t="s">
        <v>69</v>
      </c>
      <c r="G41" s="281">
        <v>1</v>
      </c>
      <c r="H41" s="282" t="s">
        <v>16</v>
      </c>
      <c r="I41" s="97"/>
      <c r="J41" s="504"/>
      <c r="K41" s="540"/>
      <c r="L41" s="541"/>
      <c r="M41" s="541"/>
      <c r="N41" s="541"/>
      <c r="O41" s="541"/>
      <c r="P41" s="541"/>
      <c r="Q41" s="541"/>
      <c r="R41" s="541"/>
      <c r="S41" s="542"/>
    </row>
    <row r="42" spans="1:19" x14ac:dyDescent="0.2">
      <c r="A42" s="102"/>
      <c r="B42" s="103"/>
      <c r="C42" s="102"/>
      <c r="D42" s="516"/>
      <c r="E42" s="281" t="s">
        <v>69</v>
      </c>
      <c r="F42" s="281" t="s">
        <v>69</v>
      </c>
      <c r="G42" s="281">
        <v>1</v>
      </c>
      <c r="H42" s="282" t="s">
        <v>80</v>
      </c>
      <c r="I42" s="90"/>
      <c r="J42" s="505"/>
      <c r="K42" s="543"/>
      <c r="L42" s="544"/>
      <c r="M42" s="544"/>
      <c r="N42" s="544"/>
      <c r="O42" s="544"/>
      <c r="P42" s="544"/>
      <c r="Q42" s="544"/>
      <c r="R42" s="544"/>
      <c r="S42" s="545"/>
    </row>
    <row r="44" spans="1:19" x14ac:dyDescent="0.3">
      <c r="A44" s="59" t="s">
        <v>231</v>
      </c>
    </row>
    <row r="45" spans="1:19" x14ac:dyDescent="0.2">
      <c r="A45" s="511" t="s">
        <v>63</v>
      </c>
      <c r="B45" s="511" t="s">
        <v>64</v>
      </c>
      <c r="C45" s="511" t="s">
        <v>65</v>
      </c>
      <c r="D45" s="511" t="s">
        <v>170</v>
      </c>
      <c r="E45" s="511" t="s">
        <v>66</v>
      </c>
      <c r="F45" s="511" t="s">
        <v>5</v>
      </c>
      <c r="G45" s="511" t="s">
        <v>67</v>
      </c>
      <c r="H45" s="511" t="s">
        <v>7</v>
      </c>
      <c r="I45" s="511" t="s">
        <v>68</v>
      </c>
      <c r="J45" s="524" t="s">
        <v>456</v>
      </c>
      <c r="K45" s="479" t="s">
        <v>457</v>
      </c>
      <c r="L45" s="479"/>
      <c r="M45" s="479"/>
      <c r="N45" s="479"/>
      <c r="O45" s="479"/>
      <c r="P45" s="479"/>
      <c r="Q45" s="479"/>
      <c r="R45" s="479"/>
      <c r="S45" s="479"/>
    </row>
    <row r="46" spans="1:19" s="4" customFormat="1" ht="33" x14ac:dyDescent="0.2">
      <c r="A46" s="512"/>
      <c r="B46" s="512"/>
      <c r="C46" s="512"/>
      <c r="D46" s="512"/>
      <c r="E46" s="512"/>
      <c r="F46" s="512"/>
      <c r="G46" s="512"/>
      <c r="H46" s="512"/>
      <c r="I46" s="512"/>
      <c r="J46" s="525"/>
      <c r="K46" s="440" t="s">
        <v>458</v>
      </c>
      <c r="L46" s="440" t="s">
        <v>459</v>
      </c>
      <c r="M46" s="434" t="s">
        <v>460</v>
      </c>
      <c r="N46" s="434" t="s">
        <v>461</v>
      </c>
      <c r="O46" s="434" t="s">
        <v>462</v>
      </c>
      <c r="P46" s="434" t="s">
        <v>463</v>
      </c>
      <c r="Q46" s="440" t="s">
        <v>464</v>
      </c>
      <c r="R46" s="440" t="s">
        <v>465</v>
      </c>
      <c r="S46" s="434" t="s">
        <v>466</v>
      </c>
    </row>
    <row r="47" spans="1:19" x14ac:dyDescent="0.2">
      <c r="A47" s="526">
        <v>1</v>
      </c>
      <c r="B47" s="527" t="s">
        <v>575</v>
      </c>
      <c r="C47" s="528" t="s">
        <v>576</v>
      </c>
      <c r="D47" s="529">
        <v>4</v>
      </c>
      <c r="E47" s="111">
        <v>2.5</v>
      </c>
      <c r="F47" s="111">
        <v>0.5</v>
      </c>
      <c r="G47" s="111" t="s">
        <v>577</v>
      </c>
      <c r="H47" s="90" t="s">
        <v>73</v>
      </c>
      <c r="I47" s="41"/>
      <c r="J47" s="490" t="s">
        <v>467</v>
      </c>
      <c r="K47" s="499"/>
      <c r="L47" s="501" t="s">
        <v>1356</v>
      </c>
      <c r="M47" s="501" t="s">
        <v>1356</v>
      </c>
      <c r="N47" s="501" t="s">
        <v>1356</v>
      </c>
      <c r="O47" s="501">
        <v>4</v>
      </c>
      <c r="P47" s="501">
        <v>3</v>
      </c>
      <c r="Q47" s="499"/>
      <c r="R47" s="499"/>
      <c r="S47" s="499"/>
    </row>
    <row r="48" spans="1:19" x14ac:dyDescent="0.2">
      <c r="A48" s="526"/>
      <c r="B48" s="527"/>
      <c r="C48" s="528"/>
      <c r="D48" s="530"/>
      <c r="E48" s="111">
        <v>0.5</v>
      </c>
      <c r="F48" s="111">
        <v>0.5</v>
      </c>
      <c r="G48" s="111" t="s">
        <v>577</v>
      </c>
      <c r="H48" s="90" t="s">
        <v>79</v>
      </c>
      <c r="I48" s="41"/>
      <c r="J48" s="491"/>
      <c r="K48" s="500"/>
      <c r="L48" s="502"/>
      <c r="M48" s="502"/>
      <c r="N48" s="502"/>
      <c r="O48" s="502"/>
      <c r="P48" s="502"/>
      <c r="Q48" s="500"/>
      <c r="R48" s="500"/>
      <c r="S48" s="500"/>
    </row>
    <row r="49" spans="1:19" s="4" customFormat="1" x14ac:dyDescent="0.2">
      <c r="A49" s="110"/>
      <c r="B49" s="56"/>
      <c r="C49" s="131"/>
      <c r="D49" s="530"/>
      <c r="E49" s="171">
        <v>2.5</v>
      </c>
      <c r="F49" s="171">
        <v>0.5</v>
      </c>
      <c r="G49" s="171" t="s">
        <v>577</v>
      </c>
      <c r="H49" s="283" t="s">
        <v>80</v>
      </c>
      <c r="I49" s="41"/>
      <c r="J49" s="490" t="s">
        <v>468</v>
      </c>
      <c r="K49" s="499"/>
      <c r="L49" s="499"/>
      <c r="M49" s="499"/>
      <c r="N49" s="501" t="s">
        <v>1356</v>
      </c>
      <c r="O49" s="501"/>
      <c r="P49" s="501">
        <v>3</v>
      </c>
      <c r="Q49" s="499"/>
      <c r="R49" s="499"/>
      <c r="S49" s="499"/>
    </row>
    <row r="50" spans="1:19" s="4" customFormat="1" x14ac:dyDescent="0.2">
      <c r="A50" s="110"/>
      <c r="B50" s="56"/>
      <c r="C50" s="131"/>
      <c r="D50" s="530"/>
      <c r="E50" s="171">
        <v>0.5</v>
      </c>
      <c r="F50" s="171">
        <v>0.5</v>
      </c>
      <c r="G50" s="171" t="s">
        <v>577</v>
      </c>
      <c r="H50" s="283" t="s">
        <v>79</v>
      </c>
      <c r="I50" s="41"/>
      <c r="J50" s="491"/>
      <c r="K50" s="500"/>
      <c r="L50" s="500"/>
      <c r="M50" s="500"/>
      <c r="N50" s="502"/>
      <c r="O50" s="502"/>
      <c r="P50" s="502"/>
      <c r="Q50" s="500"/>
      <c r="R50" s="500"/>
      <c r="S50" s="500"/>
    </row>
    <row r="51" spans="1:19" s="4" customFormat="1" x14ac:dyDescent="0.2">
      <c r="A51" s="110"/>
      <c r="B51" s="56"/>
      <c r="C51" s="131"/>
      <c r="D51" s="530"/>
      <c r="E51" s="284">
        <v>1.5</v>
      </c>
      <c r="F51" s="284">
        <v>0.5</v>
      </c>
      <c r="G51" s="284" t="s">
        <v>577</v>
      </c>
      <c r="H51" s="282" t="s">
        <v>73</v>
      </c>
      <c r="I51" s="41"/>
      <c r="J51" s="490" t="s">
        <v>1003</v>
      </c>
      <c r="K51" s="499"/>
      <c r="L51" s="501" t="s">
        <v>1356</v>
      </c>
      <c r="M51" s="501" t="s">
        <v>1356</v>
      </c>
      <c r="N51" s="501" t="s">
        <v>1356</v>
      </c>
      <c r="O51" s="501">
        <v>1</v>
      </c>
      <c r="P51" s="501">
        <v>3</v>
      </c>
      <c r="Q51" s="499"/>
      <c r="R51" s="499"/>
      <c r="S51" s="499"/>
    </row>
    <row r="52" spans="1:19" s="4" customFormat="1" x14ac:dyDescent="0.2">
      <c r="A52" s="110"/>
      <c r="B52" s="56"/>
      <c r="C52" s="131"/>
      <c r="D52" s="530"/>
      <c r="E52" s="284">
        <v>1.5</v>
      </c>
      <c r="F52" s="284">
        <v>0.5</v>
      </c>
      <c r="G52" s="284" t="s">
        <v>577</v>
      </c>
      <c r="H52" s="285" t="s">
        <v>80</v>
      </c>
      <c r="I52" s="41"/>
      <c r="J52" s="491"/>
      <c r="K52" s="500"/>
      <c r="L52" s="502"/>
      <c r="M52" s="502"/>
      <c r="N52" s="502"/>
      <c r="O52" s="502"/>
      <c r="P52" s="502"/>
      <c r="Q52" s="500"/>
      <c r="R52" s="500"/>
      <c r="S52" s="500"/>
    </row>
    <row r="53" spans="1:19" x14ac:dyDescent="0.2">
      <c r="A53" s="526">
        <v>2</v>
      </c>
      <c r="B53" s="527" t="s">
        <v>578</v>
      </c>
      <c r="C53" s="528" t="s">
        <v>579</v>
      </c>
      <c r="D53" s="529">
        <v>3</v>
      </c>
      <c r="E53" s="111" t="s">
        <v>69</v>
      </c>
      <c r="F53" s="111" t="s">
        <v>69</v>
      </c>
      <c r="G53" s="111">
        <v>1</v>
      </c>
      <c r="H53" s="90" t="s">
        <v>73</v>
      </c>
      <c r="I53" s="41"/>
      <c r="J53" s="503" t="s">
        <v>467</v>
      </c>
      <c r="K53" s="537" t="s">
        <v>1423</v>
      </c>
      <c r="L53" s="538"/>
      <c r="M53" s="538"/>
      <c r="N53" s="538"/>
      <c r="O53" s="538"/>
      <c r="P53" s="538"/>
      <c r="Q53" s="538"/>
      <c r="R53" s="538"/>
      <c r="S53" s="539"/>
    </row>
    <row r="54" spans="1:19" x14ac:dyDescent="0.2">
      <c r="A54" s="526"/>
      <c r="B54" s="527"/>
      <c r="C54" s="528"/>
      <c r="D54" s="530"/>
      <c r="E54" s="111" t="s">
        <v>69</v>
      </c>
      <c r="F54" s="111" t="s">
        <v>69</v>
      </c>
      <c r="G54" s="111">
        <v>1</v>
      </c>
      <c r="H54" s="90" t="s">
        <v>80</v>
      </c>
      <c r="I54" s="41"/>
      <c r="J54" s="504"/>
      <c r="K54" s="540"/>
      <c r="L54" s="541"/>
      <c r="M54" s="541"/>
      <c r="N54" s="541"/>
      <c r="O54" s="541"/>
      <c r="P54" s="541"/>
      <c r="Q54" s="541"/>
      <c r="R54" s="541"/>
      <c r="S54" s="542"/>
    </row>
    <row r="55" spans="1:19" x14ac:dyDescent="0.2">
      <c r="A55" s="526"/>
      <c r="B55" s="527"/>
      <c r="C55" s="528"/>
      <c r="D55" s="530"/>
      <c r="E55" s="111" t="s">
        <v>69</v>
      </c>
      <c r="F55" s="111" t="s">
        <v>69</v>
      </c>
      <c r="G55" s="111">
        <v>1</v>
      </c>
      <c r="H55" s="90" t="s">
        <v>87</v>
      </c>
      <c r="I55" s="41"/>
      <c r="J55" s="505"/>
      <c r="K55" s="540"/>
      <c r="L55" s="541"/>
      <c r="M55" s="541"/>
      <c r="N55" s="541"/>
      <c r="O55" s="541"/>
      <c r="P55" s="541"/>
      <c r="Q55" s="541"/>
      <c r="R55" s="541"/>
      <c r="S55" s="542"/>
    </row>
    <row r="56" spans="1:19" s="4" customFormat="1" x14ac:dyDescent="0.2">
      <c r="A56" s="110"/>
      <c r="B56" s="56"/>
      <c r="C56" s="131"/>
      <c r="D56" s="530"/>
      <c r="E56" s="171" t="s">
        <v>69</v>
      </c>
      <c r="F56" s="171" t="s">
        <v>69</v>
      </c>
      <c r="G56" s="171">
        <v>1</v>
      </c>
      <c r="H56" s="283" t="s">
        <v>79</v>
      </c>
      <c r="I56" s="41"/>
      <c r="J56" s="503" t="s">
        <v>468</v>
      </c>
      <c r="K56" s="540"/>
      <c r="L56" s="541"/>
      <c r="M56" s="541"/>
      <c r="N56" s="541"/>
      <c r="O56" s="541"/>
      <c r="P56" s="541"/>
      <c r="Q56" s="541"/>
      <c r="R56" s="541"/>
      <c r="S56" s="542"/>
    </row>
    <row r="57" spans="1:19" s="4" customFormat="1" x14ac:dyDescent="0.2">
      <c r="A57" s="110"/>
      <c r="B57" s="56"/>
      <c r="C57" s="131"/>
      <c r="D57" s="530"/>
      <c r="E57" s="171" t="s">
        <v>69</v>
      </c>
      <c r="F57" s="171" t="s">
        <v>69</v>
      </c>
      <c r="G57" s="171">
        <v>1</v>
      </c>
      <c r="H57" s="280" t="s">
        <v>71</v>
      </c>
      <c r="I57" s="41"/>
      <c r="J57" s="504"/>
      <c r="K57" s="540"/>
      <c r="L57" s="541"/>
      <c r="M57" s="541"/>
      <c r="N57" s="541"/>
      <c r="O57" s="541"/>
      <c r="P57" s="541"/>
      <c r="Q57" s="541"/>
      <c r="R57" s="541"/>
      <c r="S57" s="542"/>
    </row>
    <row r="58" spans="1:19" s="4" customFormat="1" x14ac:dyDescent="0.2">
      <c r="A58" s="110"/>
      <c r="B58" s="56"/>
      <c r="C58" s="131"/>
      <c r="D58" s="530"/>
      <c r="E58" s="171" t="s">
        <v>69</v>
      </c>
      <c r="F58" s="171" t="s">
        <v>69</v>
      </c>
      <c r="G58" s="171">
        <v>1</v>
      </c>
      <c r="H58" s="280" t="s">
        <v>87</v>
      </c>
      <c r="I58" s="41"/>
      <c r="J58" s="505"/>
      <c r="K58" s="540"/>
      <c r="L58" s="541"/>
      <c r="M58" s="541"/>
      <c r="N58" s="541"/>
      <c r="O58" s="541"/>
      <c r="P58" s="541"/>
      <c r="Q58" s="541"/>
      <c r="R58" s="541"/>
      <c r="S58" s="542"/>
    </row>
    <row r="59" spans="1:19" s="4" customFormat="1" x14ac:dyDescent="0.2">
      <c r="A59" s="110"/>
      <c r="B59" s="56"/>
      <c r="C59" s="131"/>
      <c r="D59" s="530"/>
      <c r="E59" s="284" t="s">
        <v>69</v>
      </c>
      <c r="F59" s="284" t="s">
        <v>69</v>
      </c>
      <c r="G59" s="284">
        <v>1</v>
      </c>
      <c r="H59" s="285" t="s">
        <v>80</v>
      </c>
      <c r="I59" s="41"/>
      <c r="J59" s="503" t="s">
        <v>1003</v>
      </c>
      <c r="K59" s="540"/>
      <c r="L59" s="541"/>
      <c r="M59" s="541"/>
      <c r="N59" s="541"/>
      <c r="O59" s="541"/>
      <c r="P59" s="541"/>
      <c r="Q59" s="541"/>
      <c r="R59" s="541"/>
      <c r="S59" s="542"/>
    </row>
    <row r="60" spans="1:19" s="4" customFormat="1" x14ac:dyDescent="0.2">
      <c r="A60" s="110"/>
      <c r="B60" s="56"/>
      <c r="C60" s="131"/>
      <c r="D60" s="530"/>
      <c r="E60" s="284" t="s">
        <v>69</v>
      </c>
      <c r="F60" s="284" t="s">
        <v>69</v>
      </c>
      <c r="G60" s="284">
        <v>1</v>
      </c>
      <c r="H60" s="282" t="s">
        <v>73</v>
      </c>
      <c r="I60" s="41"/>
      <c r="J60" s="504"/>
      <c r="K60" s="540"/>
      <c r="L60" s="541"/>
      <c r="M60" s="541"/>
      <c r="N60" s="541"/>
      <c r="O60" s="541"/>
      <c r="P60" s="541"/>
      <c r="Q60" s="541"/>
      <c r="R60" s="541"/>
      <c r="S60" s="542"/>
    </row>
    <row r="61" spans="1:19" s="4" customFormat="1" x14ac:dyDescent="0.2">
      <c r="A61" s="110"/>
      <c r="B61" s="56"/>
      <c r="C61" s="131"/>
      <c r="D61" s="531"/>
      <c r="E61" s="284" t="s">
        <v>69</v>
      </c>
      <c r="F61" s="284" t="s">
        <v>69</v>
      </c>
      <c r="G61" s="284">
        <v>1</v>
      </c>
      <c r="H61" s="285" t="s">
        <v>79</v>
      </c>
      <c r="I61" s="41"/>
      <c r="J61" s="505"/>
      <c r="K61" s="543"/>
      <c r="L61" s="544"/>
      <c r="M61" s="544"/>
      <c r="N61" s="544"/>
      <c r="O61" s="544"/>
      <c r="P61" s="544"/>
      <c r="Q61" s="544"/>
      <c r="R61" s="544"/>
      <c r="S61" s="545"/>
    </row>
    <row r="62" spans="1:19" x14ac:dyDescent="0.2">
      <c r="A62" s="526">
        <v>3</v>
      </c>
      <c r="B62" s="527" t="s">
        <v>89</v>
      </c>
      <c r="C62" s="528" t="s">
        <v>580</v>
      </c>
      <c r="D62" s="529">
        <v>3</v>
      </c>
      <c r="E62" s="111">
        <v>1.5</v>
      </c>
      <c r="F62" s="111">
        <v>0.5</v>
      </c>
      <c r="G62" s="111" t="s">
        <v>69</v>
      </c>
      <c r="H62" s="41" t="s">
        <v>76</v>
      </c>
      <c r="I62" s="41"/>
      <c r="J62" s="490" t="s">
        <v>467</v>
      </c>
      <c r="K62" s="499"/>
      <c r="L62" s="501" t="s">
        <v>1356</v>
      </c>
      <c r="M62" s="501" t="s">
        <v>1356</v>
      </c>
      <c r="N62" s="501" t="s">
        <v>1356</v>
      </c>
      <c r="O62" s="501">
        <v>3</v>
      </c>
      <c r="P62" s="501">
        <v>3</v>
      </c>
      <c r="Q62" s="499"/>
      <c r="R62" s="499"/>
      <c r="S62" s="501">
        <v>1</v>
      </c>
    </row>
    <row r="63" spans="1:19" x14ac:dyDescent="0.2">
      <c r="A63" s="526"/>
      <c r="B63" s="527"/>
      <c r="C63" s="528"/>
      <c r="D63" s="530"/>
      <c r="E63" s="111">
        <v>0.5</v>
      </c>
      <c r="F63" s="111">
        <v>0.5</v>
      </c>
      <c r="G63" s="111" t="s">
        <v>69</v>
      </c>
      <c r="H63" s="41" t="s">
        <v>90</v>
      </c>
      <c r="I63" s="41"/>
      <c r="J63" s="491"/>
      <c r="K63" s="500"/>
      <c r="L63" s="502"/>
      <c r="M63" s="502"/>
      <c r="N63" s="502"/>
      <c r="O63" s="502"/>
      <c r="P63" s="502"/>
      <c r="Q63" s="500"/>
      <c r="R63" s="500"/>
      <c r="S63" s="502"/>
    </row>
    <row r="64" spans="1:19" s="4" customFormat="1" x14ac:dyDescent="0.2">
      <c r="A64" s="110"/>
      <c r="B64" s="56"/>
      <c r="C64" s="131"/>
      <c r="D64" s="530"/>
      <c r="E64" s="171">
        <v>1.5</v>
      </c>
      <c r="F64" s="171">
        <v>0.5</v>
      </c>
      <c r="G64" s="171" t="s">
        <v>69</v>
      </c>
      <c r="H64" s="280" t="s">
        <v>84</v>
      </c>
      <c r="I64" s="41"/>
      <c r="J64" s="490" t="s">
        <v>468</v>
      </c>
      <c r="K64" s="499"/>
      <c r="L64" s="501" t="s">
        <v>1356</v>
      </c>
      <c r="M64" s="501" t="s">
        <v>1356</v>
      </c>
      <c r="N64" s="501" t="s">
        <v>1356</v>
      </c>
      <c r="O64" s="501">
        <v>2</v>
      </c>
      <c r="P64" s="501">
        <v>7</v>
      </c>
      <c r="Q64" s="499"/>
      <c r="R64" s="501">
        <v>29</v>
      </c>
      <c r="S64" s="501">
        <v>38</v>
      </c>
    </row>
    <row r="65" spans="1:19" s="4" customFormat="1" x14ac:dyDescent="0.2">
      <c r="A65" s="110"/>
      <c r="B65" s="56"/>
      <c r="C65" s="131"/>
      <c r="D65" s="530"/>
      <c r="E65" s="171">
        <v>0.5</v>
      </c>
      <c r="F65" s="171">
        <v>0.5</v>
      </c>
      <c r="G65" s="171" t="s">
        <v>69</v>
      </c>
      <c r="H65" s="280" t="s">
        <v>75</v>
      </c>
      <c r="I65" s="41"/>
      <c r="J65" s="491"/>
      <c r="K65" s="500"/>
      <c r="L65" s="502"/>
      <c r="M65" s="502"/>
      <c r="N65" s="502"/>
      <c r="O65" s="502"/>
      <c r="P65" s="502"/>
      <c r="Q65" s="500"/>
      <c r="R65" s="502"/>
      <c r="S65" s="502"/>
    </row>
    <row r="66" spans="1:19" s="4" customFormat="1" x14ac:dyDescent="0.2">
      <c r="A66" s="110"/>
      <c r="B66" s="56"/>
      <c r="C66" s="131"/>
      <c r="D66" s="530"/>
      <c r="E66" s="284">
        <v>1.5</v>
      </c>
      <c r="F66" s="284">
        <v>0.5</v>
      </c>
      <c r="G66" s="284" t="s">
        <v>69</v>
      </c>
      <c r="H66" s="282" t="s">
        <v>90</v>
      </c>
      <c r="I66" s="41"/>
      <c r="J66" s="490" t="s">
        <v>1003</v>
      </c>
      <c r="K66" s="499"/>
      <c r="L66" s="499"/>
      <c r="M66" s="501" t="s">
        <v>1356</v>
      </c>
      <c r="N66" s="501" t="s">
        <v>1356</v>
      </c>
      <c r="O66" s="501">
        <v>5</v>
      </c>
      <c r="P66" s="501">
        <v>3</v>
      </c>
      <c r="Q66" s="499"/>
      <c r="R66" s="501">
        <v>1</v>
      </c>
      <c r="S66" s="499"/>
    </row>
    <row r="67" spans="1:19" s="4" customFormat="1" x14ac:dyDescent="0.2">
      <c r="A67" s="110"/>
      <c r="B67" s="56"/>
      <c r="C67" s="131"/>
      <c r="D67" s="531"/>
      <c r="E67" s="284">
        <v>0.5</v>
      </c>
      <c r="F67" s="284">
        <v>0.5</v>
      </c>
      <c r="G67" s="284" t="s">
        <v>69</v>
      </c>
      <c r="H67" s="282" t="s">
        <v>76</v>
      </c>
      <c r="I67" s="41"/>
      <c r="J67" s="491"/>
      <c r="K67" s="500"/>
      <c r="L67" s="500"/>
      <c r="M67" s="502"/>
      <c r="N67" s="502"/>
      <c r="O67" s="502"/>
      <c r="P67" s="502"/>
      <c r="Q67" s="500"/>
      <c r="R67" s="502"/>
      <c r="S67" s="500"/>
    </row>
    <row r="68" spans="1:19" x14ac:dyDescent="0.2">
      <c r="A68" s="526">
        <v>4</v>
      </c>
      <c r="B68" s="527" t="s">
        <v>581</v>
      </c>
      <c r="C68" s="528" t="s">
        <v>582</v>
      </c>
      <c r="D68" s="529">
        <v>3</v>
      </c>
      <c r="E68" s="111" t="s">
        <v>69</v>
      </c>
      <c r="F68" s="111" t="s">
        <v>69</v>
      </c>
      <c r="G68" s="111">
        <v>1</v>
      </c>
      <c r="H68" s="90" t="s">
        <v>93</v>
      </c>
      <c r="I68" s="41"/>
      <c r="J68" s="503" t="s">
        <v>467</v>
      </c>
      <c r="K68" s="537" t="s">
        <v>1423</v>
      </c>
      <c r="L68" s="538"/>
      <c r="M68" s="538"/>
      <c r="N68" s="538"/>
      <c r="O68" s="538"/>
      <c r="P68" s="538"/>
      <c r="Q68" s="538"/>
      <c r="R68" s="538"/>
      <c r="S68" s="539"/>
    </row>
    <row r="69" spans="1:19" x14ac:dyDescent="0.2">
      <c r="A69" s="526"/>
      <c r="B69" s="527"/>
      <c r="C69" s="528"/>
      <c r="D69" s="530"/>
      <c r="E69" s="111" t="s">
        <v>69</v>
      </c>
      <c r="F69" s="111" t="s">
        <v>69</v>
      </c>
      <c r="G69" s="111">
        <v>1</v>
      </c>
      <c r="H69" s="90" t="s">
        <v>84</v>
      </c>
      <c r="I69" s="41"/>
      <c r="J69" s="504"/>
      <c r="K69" s="540"/>
      <c r="L69" s="541"/>
      <c r="M69" s="541"/>
      <c r="N69" s="541"/>
      <c r="O69" s="541"/>
      <c r="P69" s="541"/>
      <c r="Q69" s="541"/>
      <c r="R69" s="541"/>
      <c r="S69" s="542"/>
    </row>
    <row r="70" spans="1:19" x14ac:dyDescent="0.2">
      <c r="A70" s="526"/>
      <c r="B70" s="527"/>
      <c r="C70" s="528"/>
      <c r="D70" s="530"/>
      <c r="E70" s="111" t="s">
        <v>69</v>
      </c>
      <c r="F70" s="111" t="s">
        <v>69</v>
      </c>
      <c r="G70" s="111">
        <v>1</v>
      </c>
      <c r="H70" s="90" t="s">
        <v>75</v>
      </c>
      <c r="I70" s="41"/>
      <c r="J70" s="505"/>
      <c r="K70" s="540"/>
      <c r="L70" s="541"/>
      <c r="M70" s="541"/>
      <c r="N70" s="541"/>
      <c r="O70" s="541"/>
      <c r="P70" s="541"/>
      <c r="Q70" s="541"/>
      <c r="R70" s="541"/>
      <c r="S70" s="542"/>
    </row>
    <row r="71" spans="1:19" s="4" customFormat="1" x14ac:dyDescent="0.2">
      <c r="A71" s="110"/>
      <c r="B71" s="56"/>
      <c r="C71" s="131"/>
      <c r="D71" s="530"/>
      <c r="E71" s="171" t="s">
        <v>69</v>
      </c>
      <c r="F71" s="171" t="s">
        <v>69</v>
      </c>
      <c r="G71" s="171">
        <v>1</v>
      </c>
      <c r="H71" s="280" t="s">
        <v>71</v>
      </c>
      <c r="I71" s="41"/>
      <c r="J71" s="503" t="s">
        <v>468</v>
      </c>
      <c r="K71" s="540"/>
      <c r="L71" s="541"/>
      <c r="M71" s="541"/>
      <c r="N71" s="541"/>
      <c r="O71" s="541"/>
      <c r="P71" s="541"/>
      <c r="Q71" s="541"/>
      <c r="R71" s="541"/>
      <c r="S71" s="542"/>
    </row>
    <row r="72" spans="1:19" s="4" customFormat="1" x14ac:dyDescent="0.2">
      <c r="A72" s="110"/>
      <c r="B72" s="56"/>
      <c r="C72" s="131"/>
      <c r="D72" s="530"/>
      <c r="E72" s="171" t="s">
        <v>69</v>
      </c>
      <c r="F72" s="171" t="s">
        <v>69</v>
      </c>
      <c r="G72" s="171">
        <v>1</v>
      </c>
      <c r="H72" s="280" t="s">
        <v>84</v>
      </c>
      <c r="I72" s="41"/>
      <c r="J72" s="504"/>
      <c r="K72" s="540"/>
      <c r="L72" s="541"/>
      <c r="M72" s="541"/>
      <c r="N72" s="541"/>
      <c r="O72" s="541"/>
      <c r="P72" s="541"/>
      <c r="Q72" s="541"/>
      <c r="R72" s="541"/>
      <c r="S72" s="542"/>
    </row>
    <row r="73" spans="1:19" s="4" customFormat="1" x14ac:dyDescent="0.2">
      <c r="A73" s="110"/>
      <c r="B73" s="56"/>
      <c r="C73" s="131"/>
      <c r="D73" s="530"/>
      <c r="E73" s="171" t="s">
        <v>69</v>
      </c>
      <c r="F73" s="171" t="s">
        <v>69</v>
      </c>
      <c r="G73" s="171">
        <v>1</v>
      </c>
      <c r="H73" s="280" t="s">
        <v>75</v>
      </c>
      <c r="I73" s="41"/>
      <c r="J73" s="505"/>
      <c r="K73" s="540"/>
      <c r="L73" s="541"/>
      <c r="M73" s="541"/>
      <c r="N73" s="541"/>
      <c r="O73" s="541"/>
      <c r="P73" s="541"/>
      <c r="Q73" s="541"/>
      <c r="R73" s="541"/>
      <c r="S73" s="542"/>
    </row>
    <row r="74" spans="1:19" s="4" customFormat="1" x14ac:dyDescent="0.2">
      <c r="A74" s="110"/>
      <c r="B74" s="56"/>
      <c r="C74" s="131"/>
      <c r="D74" s="530"/>
      <c r="E74" s="284" t="s">
        <v>69</v>
      </c>
      <c r="F74" s="284" t="s">
        <v>69</v>
      </c>
      <c r="G74" s="284">
        <v>1</v>
      </c>
      <c r="H74" s="282" t="s">
        <v>84</v>
      </c>
      <c r="I74" s="41"/>
      <c r="J74" s="503" t="s">
        <v>1003</v>
      </c>
      <c r="K74" s="540"/>
      <c r="L74" s="541"/>
      <c r="M74" s="541"/>
      <c r="N74" s="541"/>
      <c r="O74" s="541"/>
      <c r="P74" s="541"/>
      <c r="Q74" s="541"/>
      <c r="R74" s="541"/>
      <c r="S74" s="542"/>
    </row>
    <row r="75" spans="1:19" s="4" customFormat="1" x14ac:dyDescent="0.2">
      <c r="A75" s="110"/>
      <c r="B75" s="56"/>
      <c r="C75" s="131"/>
      <c r="D75" s="530"/>
      <c r="E75" s="284" t="s">
        <v>69</v>
      </c>
      <c r="F75" s="284" t="s">
        <v>69</v>
      </c>
      <c r="G75" s="284">
        <v>1</v>
      </c>
      <c r="H75" s="282" t="s">
        <v>589</v>
      </c>
      <c r="I75" s="41"/>
      <c r="J75" s="504"/>
      <c r="K75" s="540"/>
      <c r="L75" s="541"/>
      <c r="M75" s="541"/>
      <c r="N75" s="541"/>
      <c r="O75" s="541"/>
      <c r="P75" s="541"/>
      <c r="Q75" s="541"/>
      <c r="R75" s="541"/>
      <c r="S75" s="542"/>
    </row>
    <row r="76" spans="1:19" s="4" customFormat="1" x14ac:dyDescent="0.2">
      <c r="A76" s="110"/>
      <c r="B76" s="56"/>
      <c r="C76" s="131"/>
      <c r="D76" s="531"/>
      <c r="E76" s="284" t="s">
        <v>69</v>
      </c>
      <c r="F76" s="284" t="s">
        <v>69</v>
      </c>
      <c r="G76" s="284">
        <v>1</v>
      </c>
      <c r="H76" s="282" t="s">
        <v>83</v>
      </c>
      <c r="I76" s="41"/>
      <c r="J76" s="505"/>
      <c r="K76" s="543"/>
      <c r="L76" s="544"/>
      <c r="M76" s="544"/>
      <c r="N76" s="544"/>
      <c r="O76" s="544"/>
      <c r="P76" s="544"/>
      <c r="Q76" s="544"/>
      <c r="R76" s="544"/>
      <c r="S76" s="545"/>
    </row>
    <row r="77" spans="1:19" x14ac:dyDescent="0.2">
      <c r="A77" s="526">
        <v>5</v>
      </c>
      <c r="B77" s="527" t="s">
        <v>583</v>
      </c>
      <c r="C77" s="528" t="s">
        <v>584</v>
      </c>
      <c r="D77" s="529">
        <v>4</v>
      </c>
      <c r="E77" s="111">
        <v>2.5</v>
      </c>
      <c r="F77" s="111">
        <v>0.5</v>
      </c>
      <c r="G77" s="111" t="s">
        <v>585</v>
      </c>
      <c r="H77" s="90" t="s">
        <v>23</v>
      </c>
      <c r="I77" s="41"/>
      <c r="J77" s="490" t="s">
        <v>467</v>
      </c>
      <c r="K77" s="499"/>
      <c r="L77" s="501" t="s">
        <v>1356</v>
      </c>
      <c r="M77" s="501" t="s">
        <v>1356</v>
      </c>
      <c r="N77" s="501" t="s">
        <v>1356</v>
      </c>
      <c r="O77" s="501">
        <v>28</v>
      </c>
      <c r="P77" s="501">
        <v>2</v>
      </c>
      <c r="Q77" s="499"/>
      <c r="R77" s="499"/>
      <c r="S77" s="499"/>
    </row>
    <row r="78" spans="1:19" x14ac:dyDescent="0.2">
      <c r="A78" s="526"/>
      <c r="B78" s="527"/>
      <c r="C78" s="528"/>
      <c r="D78" s="530"/>
      <c r="E78" s="111">
        <v>0.5</v>
      </c>
      <c r="F78" s="111">
        <v>0.5</v>
      </c>
      <c r="G78" s="111" t="s">
        <v>585</v>
      </c>
      <c r="H78" s="90" t="s">
        <v>586</v>
      </c>
      <c r="I78" s="32" t="s">
        <v>15</v>
      </c>
      <c r="J78" s="491"/>
      <c r="K78" s="500"/>
      <c r="L78" s="502"/>
      <c r="M78" s="502"/>
      <c r="N78" s="502"/>
      <c r="O78" s="502"/>
      <c r="P78" s="502"/>
      <c r="Q78" s="500"/>
      <c r="R78" s="500"/>
      <c r="S78" s="500"/>
    </row>
    <row r="79" spans="1:19" s="4" customFormat="1" x14ac:dyDescent="0.2">
      <c r="A79" s="110"/>
      <c r="B79" s="56"/>
      <c r="C79" s="131"/>
      <c r="D79" s="530"/>
      <c r="E79" s="171">
        <v>2.5</v>
      </c>
      <c r="F79" s="171">
        <v>0.5</v>
      </c>
      <c r="G79" s="171" t="s">
        <v>585</v>
      </c>
      <c r="H79" s="283" t="s">
        <v>78</v>
      </c>
      <c r="I79" s="283"/>
      <c r="J79" s="490" t="s">
        <v>468</v>
      </c>
      <c r="K79" s="499"/>
      <c r="L79" s="499"/>
      <c r="M79" s="499"/>
      <c r="N79" s="501" t="s">
        <v>1356</v>
      </c>
      <c r="O79" s="499"/>
      <c r="P79" s="501">
        <v>2</v>
      </c>
      <c r="Q79" s="499"/>
      <c r="R79" s="499"/>
      <c r="S79" s="499"/>
    </row>
    <row r="80" spans="1:19" s="4" customFormat="1" x14ac:dyDescent="0.2">
      <c r="A80" s="110"/>
      <c r="B80" s="56"/>
      <c r="C80" s="131"/>
      <c r="D80" s="530"/>
      <c r="E80" s="171">
        <v>0.5</v>
      </c>
      <c r="F80" s="171">
        <v>0.5</v>
      </c>
      <c r="G80" s="171" t="s">
        <v>585</v>
      </c>
      <c r="H80" s="280" t="s">
        <v>586</v>
      </c>
      <c r="I80" s="259" t="s">
        <v>15</v>
      </c>
      <c r="J80" s="491"/>
      <c r="K80" s="500"/>
      <c r="L80" s="500"/>
      <c r="M80" s="500"/>
      <c r="N80" s="502"/>
      <c r="O80" s="500"/>
      <c r="P80" s="502"/>
      <c r="Q80" s="500"/>
      <c r="R80" s="500"/>
      <c r="S80" s="500"/>
    </row>
    <row r="81" spans="1:19" s="4" customFormat="1" x14ac:dyDescent="0.2">
      <c r="A81" s="110"/>
      <c r="B81" s="56"/>
      <c r="C81" s="131"/>
      <c r="D81" s="530"/>
      <c r="E81" s="281">
        <v>1.5</v>
      </c>
      <c r="F81" s="281">
        <v>0.5</v>
      </c>
      <c r="G81" s="284" t="s">
        <v>585</v>
      </c>
      <c r="H81" s="285" t="s">
        <v>32</v>
      </c>
      <c r="I81" s="281"/>
      <c r="J81" s="503" t="s">
        <v>1003</v>
      </c>
      <c r="K81" s="506"/>
      <c r="L81" s="482" t="s">
        <v>1356</v>
      </c>
      <c r="M81" s="482" t="s">
        <v>1356</v>
      </c>
      <c r="N81" s="482" t="s">
        <v>1356</v>
      </c>
      <c r="O81" s="482">
        <v>2</v>
      </c>
      <c r="P81" s="482">
        <v>2</v>
      </c>
      <c r="Q81" s="506"/>
      <c r="R81" s="506"/>
      <c r="S81" s="482">
        <v>1</v>
      </c>
    </row>
    <row r="82" spans="1:19" s="4" customFormat="1" x14ac:dyDescent="0.2">
      <c r="A82" s="110"/>
      <c r="B82" s="56"/>
      <c r="C82" s="131"/>
      <c r="D82" s="530"/>
      <c r="E82" s="281">
        <v>0.5</v>
      </c>
      <c r="F82" s="281">
        <v>0.5</v>
      </c>
      <c r="G82" s="284" t="s">
        <v>585</v>
      </c>
      <c r="H82" s="285" t="s">
        <v>70</v>
      </c>
      <c r="I82" s="281"/>
      <c r="J82" s="504"/>
      <c r="K82" s="507"/>
      <c r="L82" s="494"/>
      <c r="M82" s="494"/>
      <c r="N82" s="494"/>
      <c r="O82" s="494"/>
      <c r="P82" s="494"/>
      <c r="Q82" s="507"/>
      <c r="R82" s="507"/>
      <c r="S82" s="494"/>
    </row>
    <row r="83" spans="1:19" s="4" customFormat="1" x14ac:dyDescent="0.2">
      <c r="A83" s="110"/>
      <c r="B83" s="56"/>
      <c r="C83" s="131"/>
      <c r="D83" s="531"/>
      <c r="E83" s="281">
        <v>1</v>
      </c>
      <c r="F83" s="284" t="s">
        <v>585</v>
      </c>
      <c r="G83" s="284" t="s">
        <v>585</v>
      </c>
      <c r="H83" s="285" t="s">
        <v>62</v>
      </c>
      <c r="I83" s="281"/>
      <c r="J83" s="505"/>
      <c r="K83" s="508"/>
      <c r="L83" s="495"/>
      <c r="M83" s="495"/>
      <c r="N83" s="495"/>
      <c r="O83" s="495"/>
      <c r="P83" s="495"/>
      <c r="Q83" s="508"/>
      <c r="R83" s="508"/>
      <c r="S83" s="495"/>
    </row>
    <row r="84" spans="1:19" x14ac:dyDescent="0.2">
      <c r="A84" s="526">
        <v>6</v>
      </c>
      <c r="B84" s="527" t="s">
        <v>587</v>
      </c>
      <c r="C84" s="528" t="s">
        <v>588</v>
      </c>
      <c r="D84" s="529">
        <v>3</v>
      </c>
      <c r="E84" s="111" t="s">
        <v>69</v>
      </c>
      <c r="F84" s="111" t="s">
        <v>69</v>
      </c>
      <c r="G84" s="111">
        <v>1</v>
      </c>
      <c r="H84" s="90" t="s">
        <v>23</v>
      </c>
      <c r="I84" s="41"/>
      <c r="J84" s="503" t="s">
        <v>467</v>
      </c>
      <c r="K84" s="537" t="s">
        <v>1423</v>
      </c>
      <c r="L84" s="538"/>
      <c r="M84" s="538"/>
      <c r="N84" s="538"/>
      <c r="O84" s="538"/>
      <c r="P84" s="538"/>
      <c r="Q84" s="538"/>
      <c r="R84" s="538"/>
      <c r="S84" s="539"/>
    </row>
    <row r="85" spans="1:19" x14ac:dyDescent="0.2">
      <c r="A85" s="526"/>
      <c r="B85" s="527"/>
      <c r="C85" s="528"/>
      <c r="D85" s="530"/>
      <c r="E85" s="111" t="s">
        <v>69</v>
      </c>
      <c r="F85" s="111" t="s">
        <v>69</v>
      </c>
      <c r="G85" s="111">
        <v>1</v>
      </c>
      <c r="H85" s="90" t="s">
        <v>70</v>
      </c>
      <c r="I85" s="41"/>
      <c r="J85" s="504"/>
      <c r="K85" s="540"/>
      <c r="L85" s="541"/>
      <c r="M85" s="541"/>
      <c r="N85" s="541"/>
      <c r="O85" s="541"/>
      <c r="P85" s="541"/>
      <c r="Q85" s="541"/>
      <c r="R85" s="541"/>
      <c r="S85" s="542"/>
    </row>
    <row r="86" spans="1:19" x14ac:dyDescent="0.2">
      <c r="A86" s="526"/>
      <c r="B86" s="527"/>
      <c r="C86" s="528"/>
      <c r="D86" s="530"/>
      <c r="E86" s="111" t="s">
        <v>69</v>
      </c>
      <c r="F86" s="111" t="s">
        <v>69</v>
      </c>
      <c r="G86" s="111">
        <v>1</v>
      </c>
      <c r="H86" s="90" t="s">
        <v>90</v>
      </c>
      <c r="I86" s="41"/>
      <c r="J86" s="505"/>
      <c r="K86" s="540"/>
      <c r="L86" s="541"/>
      <c r="M86" s="541"/>
      <c r="N86" s="541"/>
      <c r="O86" s="541"/>
      <c r="P86" s="541"/>
      <c r="Q86" s="541"/>
      <c r="R86" s="541"/>
      <c r="S86" s="542"/>
    </row>
    <row r="87" spans="1:19" x14ac:dyDescent="0.2">
      <c r="A87" s="102"/>
      <c r="B87" s="90"/>
      <c r="C87" s="116"/>
      <c r="D87" s="530"/>
      <c r="E87" s="171" t="s">
        <v>69</v>
      </c>
      <c r="F87" s="171" t="s">
        <v>69</v>
      </c>
      <c r="G87" s="171">
        <v>1</v>
      </c>
      <c r="H87" s="280" t="s">
        <v>90</v>
      </c>
      <c r="I87" s="41"/>
      <c r="J87" s="503" t="s">
        <v>468</v>
      </c>
      <c r="K87" s="540"/>
      <c r="L87" s="541"/>
      <c r="M87" s="541"/>
      <c r="N87" s="541"/>
      <c r="O87" s="541"/>
      <c r="P87" s="541"/>
      <c r="Q87" s="541"/>
      <c r="R87" s="541"/>
      <c r="S87" s="542"/>
    </row>
    <row r="88" spans="1:19" x14ac:dyDescent="0.2">
      <c r="A88" s="102"/>
      <c r="B88" s="90"/>
      <c r="C88" s="116"/>
      <c r="D88" s="530"/>
      <c r="E88" s="171" t="s">
        <v>69</v>
      </c>
      <c r="F88" s="171" t="s">
        <v>69</v>
      </c>
      <c r="G88" s="171">
        <v>1</v>
      </c>
      <c r="H88" s="280" t="s">
        <v>70</v>
      </c>
      <c r="I88" s="41"/>
      <c r="J88" s="504"/>
      <c r="K88" s="540"/>
      <c r="L88" s="541"/>
      <c r="M88" s="541"/>
      <c r="N88" s="541"/>
      <c r="O88" s="541"/>
      <c r="P88" s="541"/>
      <c r="Q88" s="541"/>
      <c r="R88" s="541"/>
      <c r="S88" s="542"/>
    </row>
    <row r="89" spans="1:19" x14ac:dyDescent="0.2">
      <c r="A89" s="102"/>
      <c r="B89" s="90"/>
      <c r="C89" s="116"/>
      <c r="D89" s="530"/>
      <c r="E89" s="171" t="s">
        <v>69</v>
      </c>
      <c r="F89" s="171" t="s">
        <v>69</v>
      </c>
      <c r="G89" s="171">
        <v>1</v>
      </c>
      <c r="H89" s="283" t="s">
        <v>78</v>
      </c>
      <c r="I89" s="41"/>
      <c r="J89" s="505"/>
      <c r="K89" s="540"/>
      <c r="L89" s="541"/>
      <c r="M89" s="541"/>
      <c r="N89" s="541"/>
      <c r="O89" s="541"/>
      <c r="P89" s="541"/>
      <c r="Q89" s="541"/>
      <c r="R89" s="541"/>
      <c r="S89" s="542"/>
    </row>
    <row r="90" spans="1:19" ht="16.5" customHeight="1" x14ac:dyDescent="0.2">
      <c r="A90" s="102"/>
      <c r="B90" s="90"/>
      <c r="C90" s="116"/>
      <c r="D90" s="530"/>
      <c r="E90" s="284" t="s">
        <v>69</v>
      </c>
      <c r="F90" s="284" t="s">
        <v>69</v>
      </c>
      <c r="G90" s="284">
        <v>1</v>
      </c>
      <c r="H90" s="282" t="s">
        <v>70</v>
      </c>
      <c r="I90" s="41"/>
      <c r="J90" s="503" t="s">
        <v>1003</v>
      </c>
      <c r="K90" s="540"/>
      <c r="L90" s="541"/>
      <c r="M90" s="541"/>
      <c r="N90" s="541"/>
      <c r="O90" s="541"/>
      <c r="P90" s="541"/>
      <c r="Q90" s="541"/>
      <c r="R90" s="541"/>
      <c r="S90" s="542"/>
    </row>
    <row r="91" spans="1:19" x14ac:dyDescent="0.2">
      <c r="A91" s="102"/>
      <c r="B91" s="90"/>
      <c r="C91" s="116"/>
      <c r="D91" s="530"/>
      <c r="E91" s="284" t="s">
        <v>69</v>
      </c>
      <c r="F91" s="284" t="s">
        <v>69</v>
      </c>
      <c r="G91" s="284">
        <v>1</v>
      </c>
      <c r="H91" s="285" t="s">
        <v>78</v>
      </c>
      <c r="I91" s="41"/>
      <c r="J91" s="504"/>
      <c r="K91" s="540"/>
      <c r="L91" s="541"/>
      <c r="M91" s="541"/>
      <c r="N91" s="541"/>
      <c r="O91" s="541"/>
      <c r="P91" s="541"/>
      <c r="Q91" s="541"/>
      <c r="R91" s="541"/>
      <c r="S91" s="542"/>
    </row>
    <row r="92" spans="1:19" x14ac:dyDescent="0.2">
      <c r="A92" s="102"/>
      <c r="B92" s="90"/>
      <c r="C92" s="116"/>
      <c r="D92" s="531"/>
      <c r="E92" s="284" t="s">
        <v>69</v>
      </c>
      <c r="F92" s="284" t="s">
        <v>69</v>
      </c>
      <c r="G92" s="284">
        <v>1</v>
      </c>
      <c r="H92" s="285" t="s">
        <v>32</v>
      </c>
      <c r="I92" s="41"/>
      <c r="J92" s="505"/>
      <c r="K92" s="543"/>
      <c r="L92" s="544"/>
      <c r="M92" s="544"/>
      <c r="N92" s="544"/>
      <c r="O92" s="544"/>
      <c r="P92" s="544"/>
      <c r="Q92" s="544"/>
      <c r="R92" s="544"/>
      <c r="S92" s="545"/>
    </row>
    <row r="94" spans="1:19" x14ac:dyDescent="0.3">
      <c r="A94" s="59" t="s">
        <v>615</v>
      </c>
    </row>
    <row r="95" spans="1:19" x14ac:dyDescent="0.2">
      <c r="A95" s="511" t="s">
        <v>63</v>
      </c>
      <c r="B95" s="511" t="s">
        <v>64</v>
      </c>
      <c r="C95" s="511" t="s">
        <v>65</v>
      </c>
      <c r="D95" s="511" t="s">
        <v>170</v>
      </c>
      <c r="E95" s="511" t="s">
        <v>66</v>
      </c>
      <c r="F95" s="511" t="s">
        <v>5</v>
      </c>
      <c r="G95" s="511" t="s">
        <v>67</v>
      </c>
      <c r="H95" s="511" t="s">
        <v>7</v>
      </c>
      <c r="I95" s="511" t="s">
        <v>68</v>
      </c>
      <c r="J95" s="524" t="s">
        <v>456</v>
      </c>
      <c r="K95" s="521" t="s">
        <v>457</v>
      </c>
      <c r="L95" s="522"/>
      <c r="M95" s="522"/>
      <c r="N95" s="522"/>
      <c r="O95" s="522"/>
      <c r="P95" s="522"/>
      <c r="Q95" s="522"/>
      <c r="R95" s="522"/>
      <c r="S95" s="523"/>
    </row>
    <row r="96" spans="1:19" s="4" customFormat="1" ht="33" x14ac:dyDescent="0.2">
      <c r="A96" s="512"/>
      <c r="B96" s="512"/>
      <c r="C96" s="512"/>
      <c r="D96" s="512"/>
      <c r="E96" s="512"/>
      <c r="F96" s="512"/>
      <c r="G96" s="512"/>
      <c r="H96" s="512"/>
      <c r="I96" s="512"/>
      <c r="J96" s="525"/>
      <c r="K96" s="440" t="s">
        <v>458</v>
      </c>
      <c r="L96" s="440" t="s">
        <v>459</v>
      </c>
      <c r="M96" s="434" t="s">
        <v>460</v>
      </c>
      <c r="N96" s="434" t="s">
        <v>461</v>
      </c>
      <c r="O96" s="434" t="s">
        <v>462</v>
      </c>
      <c r="P96" s="434" t="s">
        <v>463</v>
      </c>
      <c r="Q96" s="440" t="s">
        <v>464</v>
      </c>
      <c r="R96" s="440" t="s">
        <v>465</v>
      </c>
      <c r="S96" s="434" t="s">
        <v>466</v>
      </c>
    </row>
    <row r="97" spans="1:19" x14ac:dyDescent="0.2">
      <c r="A97" s="515">
        <v>1</v>
      </c>
      <c r="B97" s="515" t="s">
        <v>99</v>
      </c>
      <c r="C97" s="518" t="s">
        <v>44</v>
      </c>
      <c r="D97" s="515">
        <v>2</v>
      </c>
      <c r="E97" s="89">
        <v>0.5</v>
      </c>
      <c r="F97" s="89">
        <v>0.5</v>
      </c>
      <c r="G97" s="89" t="s">
        <v>585</v>
      </c>
      <c r="H97" s="90" t="s">
        <v>590</v>
      </c>
      <c r="I97" s="32"/>
      <c r="J97" s="490" t="s">
        <v>467</v>
      </c>
      <c r="K97" s="499"/>
      <c r="L97" s="501" t="s">
        <v>1356</v>
      </c>
      <c r="M97" s="501" t="s">
        <v>1356</v>
      </c>
      <c r="N97" s="501" t="s">
        <v>1356</v>
      </c>
      <c r="O97" s="501">
        <v>18</v>
      </c>
      <c r="P97" s="501">
        <v>2</v>
      </c>
      <c r="Q97" s="499"/>
      <c r="R97" s="499"/>
      <c r="S97" s="501">
        <v>9</v>
      </c>
    </row>
    <row r="98" spans="1:19" x14ac:dyDescent="0.2">
      <c r="A98" s="516"/>
      <c r="B98" s="516"/>
      <c r="C98" s="520"/>
      <c r="D98" s="517"/>
      <c r="E98" s="89">
        <v>0.5</v>
      </c>
      <c r="F98" s="89">
        <v>0.5</v>
      </c>
      <c r="G98" s="89" t="s">
        <v>69</v>
      </c>
      <c r="H98" s="41" t="s">
        <v>98</v>
      </c>
      <c r="I98" s="32"/>
      <c r="J98" s="491"/>
      <c r="K98" s="500"/>
      <c r="L98" s="502"/>
      <c r="M98" s="502"/>
      <c r="N98" s="502"/>
      <c r="O98" s="502"/>
      <c r="P98" s="502"/>
      <c r="Q98" s="500"/>
      <c r="R98" s="500"/>
      <c r="S98" s="502"/>
    </row>
    <row r="99" spans="1:19" s="4" customFormat="1" x14ac:dyDescent="0.2">
      <c r="A99" s="99"/>
      <c r="B99" s="99"/>
      <c r="C99" s="100"/>
      <c r="D99" s="517"/>
      <c r="E99" s="259">
        <v>0.5</v>
      </c>
      <c r="F99" s="259">
        <v>0.5</v>
      </c>
      <c r="G99" s="259" t="s">
        <v>585</v>
      </c>
      <c r="H99" s="280" t="s">
        <v>590</v>
      </c>
      <c r="I99" s="32"/>
      <c r="J99" s="490" t="s">
        <v>468</v>
      </c>
      <c r="K99" s="499"/>
      <c r="L99" s="501" t="s">
        <v>1356</v>
      </c>
      <c r="M99" s="501" t="s">
        <v>1356</v>
      </c>
      <c r="N99" s="501" t="s">
        <v>1356</v>
      </c>
      <c r="O99" s="501">
        <v>18</v>
      </c>
      <c r="P99" s="501">
        <v>2</v>
      </c>
      <c r="Q99" s="499"/>
      <c r="R99" s="499"/>
      <c r="S99" s="501">
        <v>9</v>
      </c>
    </row>
    <row r="100" spans="1:19" s="4" customFormat="1" x14ac:dyDescent="0.2">
      <c r="A100" s="99"/>
      <c r="B100" s="99"/>
      <c r="C100" s="100"/>
      <c r="D100" s="516"/>
      <c r="E100" s="259">
        <v>0.5</v>
      </c>
      <c r="F100" s="259">
        <v>0.5</v>
      </c>
      <c r="G100" s="259" t="s">
        <v>585</v>
      </c>
      <c r="H100" s="283" t="s">
        <v>97</v>
      </c>
      <c r="I100" s="32"/>
      <c r="J100" s="491"/>
      <c r="K100" s="500"/>
      <c r="L100" s="502"/>
      <c r="M100" s="502"/>
      <c r="N100" s="502"/>
      <c r="O100" s="502"/>
      <c r="P100" s="502"/>
      <c r="Q100" s="500"/>
      <c r="R100" s="500"/>
      <c r="S100" s="502"/>
    </row>
    <row r="101" spans="1:19" ht="16.5" customHeight="1" x14ac:dyDescent="0.2">
      <c r="A101" s="515">
        <v>2</v>
      </c>
      <c r="B101" s="515" t="s">
        <v>591</v>
      </c>
      <c r="C101" s="518" t="s">
        <v>96</v>
      </c>
      <c r="D101" s="515">
        <v>2</v>
      </c>
      <c r="E101" s="89" t="s">
        <v>69</v>
      </c>
      <c r="F101" s="89" t="s">
        <v>69</v>
      </c>
      <c r="G101" s="89">
        <v>1</v>
      </c>
      <c r="H101" s="41" t="s">
        <v>1006</v>
      </c>
      <c r="I101" s="32"/>
      <c r="J101" s="239" t="s">
        <v>467</v>
      </c>
      <c r="K101" s="470" t="s">
        <v>1423</v>
      </c>
      <c r="L101" s="471"/>
      <c r="M101" s="471"/>
      <c r="N101" s="471"/>
      <c r="O101" s="471"/>
      <c r="P101" s="471"/>
      <c r="Q101" s="471"/>
      <c r="R101" s="471"/>
      <c r="S101" s="472"/>
    </row>
    <row r="102" spans="1:19" x14ac:dyDescent="0.2">
      <c r="A102" s="516"/>
      <c r="B102" s="516"/>
      <c r="C102" s="520"/>
      <c r="D102" s="516"/>
      <c r="E102" s="89" t="s">
        <v>69</v>
      </c>
      <c r="F102" s="89" t="s">
        <v>69</v>
      </c>
      <c r="G102" s="89">
        <v>1</v>
      </c>
      <c r="H102" s="41" t="s">
        <v>1007</v>
      </c>
      <c r="I102" s="32"/>
      <c r="J102" s="239" t="s">
        <v>468</v>
      </c>
      <c r="K102" s="473"/>
      <c r="L102" s="474"/>
      <c r="M102" s="474"/>
      <c r="N102" s="474"/>
      <c r="O102" s="474"/>
      <c r="P102" s="474"/>
      <c r="Q102" s="474"/>
      <c r="R102" s="474"/>
      <c r="S102" s="475"/>
    </row>
    <row r="103" spans="1:19" x14ac:dyDescent="0.2">
      <c r="A103" s="89">
        <v>3</v>
      </c>
      <c r="B103" s="89" t="s">
        <v>592</v>
      </c>
      <c r="C103" s="96" t="s">
        <v>47</v>
      </c>
      <c r="D103" s="515">
        <v>3</v>
      </c>
      <c r="E103" s="89">
        <v>1</v>
      </c>
      <c r="F103" s="89">
        <v>1</v>
      </c>
      <c r="G103" s="89">
        <v>1</v>
      </c>
      <c r="H103" s="90" t="s">
        <v>82</v>
      </c>
      <c r="I103" s="32"/>
      <c r="J103" s="239" t="s">
        <v>467</v>
      </c>
      <c r="K103" s="416"/>
      <c r="L103" s="439" t="s">
        <v>1356</v>
      </c>
      <c r="M103" s="439" t="s">
        <v>1356</v>
      </c>
      <c r="N103" s="439" t="s">
        <v>1356</v>
      </c>
      <c r="O103" s="439">
        <v>23</v>
      </c>
      <c r="P103" s="439">
        <v>2</v>
      </c>
      <c r="Q103" s="416"/>
      <c r="R103" s="416"/>
      <c r="S103" s="416"/>
    </row>
    <row r="104" spans="1:19" s="4" customFormat="1" x14ac:dyDescent="0.2">
      <c r="A104" s="108"/>
      <c r="B104" s="108"/>
      <c r="C104" s="88"/>
      <c r="D104" s="517"/>
      <c r="E104" s="259">
        <v>1</v>
      </c>
      <c r="F104" s="259">
        <v>1</v>
      </c>
      <c r="G104" s="259" t="s">
        <v>69</v>
      </c>
      <c r="H104" s="280" t="s">
        <v>566</v>
      </c>
      <c r="I104" s="32"/>
      <c r="J104" s="490" t="s">
        <v>468</v>
      </c>
      <c r="K104" s="499"/>
      <c r="L104" s="501" t="s">
        <v>1356</v>
      </c>
      <c r="M104" s="501" t="s">
        <v>1356</v>
      </c>
      <c r="N104" s="501" t="s">
        <v>1356</v>
      </c>
      <c r="O104" s="501">
        <v>23</v>
      </c>
      <c r="P104" s="501">
        <v>2</v>
      </c>
      <c r="Q104" s="499"/>
      <c r="R104" s="499"/>
      <c r="S104" s="499"/>
    </row>
    <row r="105" spans="1:19" s="4" customFormat="1" x14ac:dyDescent="0.2">
      <c r="A105" s="108"/>
      <c r="B105" s="108"/>
      <c r="C105" s="88"/>
      <c r="D105" s="516"/>
      <c r="E105" s="259" t="s">
        <v>69</v>
      </c>
      <c r="F105" s="259" t="s">
        <v>69</v>
      </c>
      <c r="G105" s="259">
        <v>1</v>
      </c>
      <c r="H105" s="280" t="s">
        <v>82</v>
      </c>
      <c r="I105" s="32"/>
      <c r="J105" s="491"/>
      <c r="K105" s="500"/>
      <c r="L105" s="502"/>
      <c r="M105" s="502"/>
      <c r="N105" s="502"/>
      <c r="O105" s="502"/>
      <c r="P105" s="502"/>
      <c r="Q105" s="500"/>
      <c r="R105" s="500"/>
      <c r="S105" s="500"/>
    </row>
    <row r="106" spans="1:19" ht="16.5" customHeight="1" x14ac:dyDescent="0.2">
      <c r="A106" s="515">
        <v>4</v>
      </c>
      <c r="B106" s="515" t="s">
        <v>593</v>
      </c>
      <c r="C106" s="518" t="s">
        <v>50</v>
      </c>
      <c r="D106" s="515">
        <v>4</v>
      </c>
      <c r="E106" s="89">
        <v>0.5</v>
      </c>
      <c r="F106" s="89">
        <v>0.5</v>
      </c>
      <c r="G106" s="89" t="s">
        <v>69</v>
      </c>
      <c r="H106" s="41" t="s">
        <v>1006</v>
      </c>
      <c r="I106" s="32"/>
      <c r="J106" s="490" t="s">
        <v>467</v>
      </c>
      <c r="K106" s="499"/>
      <c r="L106" s="501" t="s">
        <v>1356</v>
      </c>
      <c r="M106" s="501" t="s">
        <v>1356</v>
      </c>
      <c r="N106" s="501" t="s">
        <v>1356</v>
      </c>
      <c r="O106" s="501">
        <v>34</v>
      </c>
      <c r="P106" s="501">
        <v>3</v>
      </c>
      <c r="Q106" s="499"/>
      <c r="R106" s="499"/>
      <c r="S106" s="501">
        <v>11</v>
      </c>
    </row>
    <row r="107" spans="1:19" x14ac:dyDescent="0.2">
      <c r="A107" s="517"/>
      <c r="B107" s="517"/>
      <c r="C107" s="519"/>
      <c r="D107" s="517"/>
      <c r="E107" s="89">
        <v>1</v>
      </c>
      <c r="F107" s="89" t="s">
        <v>69</v>
      </c>
      <c r="G107" s="89" t="s">
        <v>69</v>
      </c>
      <c r="H107" s="283" t="s">
        <v>1008</v>
      </c>
      <c r="I107" s="32"/>
      <c r="J107" s="491"/>
      <c r="K107" s="500"/>
      <c r="L107" s="502"/>
      <c r="M107" s="502"/>
      <c r="N107" s="502"/>
      <c r="O107" s="502"/>
      <c r="P107" s="502"/>
      <c r="Q107" s="500"/>
      <c r="R107" s="500"/>
      <c r="S107" s="502"/>
    </row>
    <row r="108" spans="1:19" x14ac:dyDescent="0.2">
      <c r="A108" s="517"/>
      <c r="B108" s="517"/>
      <c r="C108" s="519"/>
      <c r="D108" s="517"/>
      <c r="E108" s="89">
        <v>0.5</v>
      </c>
      <c r="F108" s="89">
        <v>0.5</v>
      </c>
      <c r="G108" s="89" t="s">
        <v>69</v>
      </c>
      <c r="H108" s="41" t="s">
        <v>590</v>
      </c>
      <c r="I108" s="32"/>
      <c r="J108" s="490" t="s">
        <v>468</v>
      </c>
      <c r="K108" s="499"/>
      <c r="L108" s="501" t="s">
        <v>1356</v>
      </c>
      <c r="M108" s="501" t="s">
        <v>1356</v>
      </c>
      <c r="N108" s="501" t="s">
        <v>1356</v>
      </c>
      <c r="O108" s="501">
        <v>34</v>
      </c>
      <c r="P108" s="501">
        <v>3</v>
      </c>
      <c r="Q108" s="499"/>
      <c r="R108" s="499"/>
      <c r="S108" s="501">
        <v>11</v>
      </c>
    </row>
    <row r="109" spans="1:19" x14ac:dyDescent="0.2">
      <c r="A109" s="516"/>
      <c r="B109" s="516"/>
      <c r="C109" s="520"/>
      <c r="D109" s="516"/>
      <c r="E109" s="89">
        <v>1</v>
      </c>
      <c r="F109" s="89" t="s">
        <v>69</v>
      </c>
      <c r="G109" s="89" t="s">
        <v>69</v>
      </c>
      <c r="H109" s="41" t="s">
        <v>594</v>
      </c>
      <c r="I109" s="32" t="s">
        <v>15</v>
      </c>
      <c r="J109" s="491"/>
      <c r="K109" s="500"/>
      <c r="L109" s="502"/>
      <c r="M109" s="502"/>
      <c r="N109" s="502"/>
      <c r="O109" s="502"/>
      <c r="P109" s="502"/>
      <c r="Q109" s="500"/>
      <c r="R109" s="500"/>
      <c r="S109" s="502"/>
    </row>
    <row r="110" spans="1:19" ht="16.5" customHeight="1" x14ac:dyDescent="0.2">
      <c r="A110" s="515">
        <v>5</v>
      </c>
      <c r="B110" s="515" t="s">
        <v>595</v>
      </c>
      <c r="C110" s="518" t="s">
        <v>100</v>
      </c>
      <c r="D110" s="515">
        <v>3</v>
      </c>
      <c r="E110" s="89" t="s">
        <v>69</v>
      </c>
      <c r="F110" s="89" t="s">
        <v>69</v>
      </c>
      <c r="G110" s="89">
        <v>1</v>
      </c>
      <c r="H110" s="41" t="s">
        <v>1010</v>
      </c>
      <c r="I110" s="32"/>
      <c r="J110" s="490" t="s">
        <v>467</v>
      </c>
      <c r="K110" s="470" t="s">
        <v>1423</v>
      </c>
      <c r="L110" s="471"/>
      <c r="M110" s="471"/>
      <c r="N110" s="471"/>
      <c r="O110" s="471"/>
      <c r="P110" s="471"/>
      <c r="Q110" s="471"/>
      <c r="R110" s="471"/>
      <c r="S110" s="472"/>
    </row>
    <row r="111" spans="1:19" x14ac:dyDescent="0.2">
      <c r="A111" s="517"/>
      <c r="B111" s="517"/>
      <c r="C111" s="519"/>
      <c r="D111" s="517"/>
      <c r="E111" s="89" t="s">
        <v>69</v>
      </c>
      <c r="F111" s="89" t="s">
        <v>69</v>
      </c>
      <c r="G111" s="89">
        <v>1</v>
      </c>
      <c r="H111" s="41" t="s">
        <v>98</v>
      </c>
      <c r="I111" s="32"/>
      <c r="J111" s="491"/>
      <c r="K111" s="476"/>
      <c r="L111" s="477"/>
      <c r="M111" s="477"/>
      <c r="N111" s="477"/>
      <c r="O111" s="477"/>
      <c r="P111" s="477"/>
      <c r="Q111" s="477"/>
      <c r="R111" s="477"/>
      <c r="S111" s="478"/>
    </row>
    <row r="112" spans="1:19" x14ac:dyDescent="0.2">
      <c r="A112" s="516"/>
      <c r="B112" s="516"/>
      <c r="C112" s="520"/>
      <c r="D112" s="516"/>
      <c r="E112" s="89" t="s">
        <v>69</v>
      </c>
      <c r="F112" s="89" t="s">
        <v>69</v>
      </c>
      <c r="G112" s="89">
        <v>1</v>
      </c>
      <c r="H112" s="283" t="s">
        <v>1009</v>
      </c>
      <c r="I112" s="32"/>
      <c r="J112" s="239" t="s">
        <v>468</v>
      </c>
      <c r="K112" s="473"/>
      <c r="L112" s="474"/>
      <c r="M112" s="474"/>
      <c r="N112" s="474"/>
      <c r="O112" s="474"/>
      <c r="P112" s="474"/>
      <c r="Q112" s="474"/>
      <c r="R112" s="474"/>
      <c r="S112" s="475"/>
    </row>
    <row r="113" spans="1:19" x14ac:dyDescent="0.2">
      <c r="A113" s="515">
        <v>6</v>
      </c>
      <c r="B113" s="515" t="s">
        <v>583</v>
      </c>
      <c r="C113" s="518" t="s">
        <v>584</v>
      </c>
      <c r="D113" s="515">
        <v>4</v>
      </c>
      <c r="E113" s="89">
        <v>1.5</v>
      </c>
      <c r="F113" s="89">
        <v>0.5</v>
      </c>
      <c r="G113" s="89" t="s">
        <v>585</v>
      </c>
      <c r="H113" s="90" t="s">
        <v>70</v>
      </c>
      <c r="I113" s="32"/>
      <c r="J113" s="503" t="s">
        <v>467</v>
      </c>
      <c r="K113" s="506"/>
      <c r="L113" s="482" t="s">
        <v>1356</v>
      </c>
      <c r="M113" s="482" t="s">
        <v>1356</v>
      </c>
      <c r="N113" s="482" t="s">
        <v>1356</v>
      </c>
      <c r="O113" s="482">
        <v>8</v>
      </c>
      <c r="P113" s="482">
        <v>3</v>
      </c>
      <c r="Q113" s="506"/>
      <c r="R113" s="506"/>
      <c r="S113" s="482">
        <v>1</v>
      </c>
    </row>
    <row r="114" spans="1:19" x14ac:dyDescent="0.2">
      <c r="A114" s="517"/>
      <c r="B114" s="517"/>
      <c r="C114" s="519"/>
      <c r="D114" s="517"/>
      <c r="E114" s="89">
        <v>0.5</v>
      </c>
      <c r="F114" s="89">
        <v>0.5</v>
      </c>
      <c r="G114" s="89" t="s">
        <v>69</v>
      </c>
      <c r="H114" s="90" t="s">
        <v>62</v>
      </c>
      <c r="I114" s="32"/>
      <c r="J114" s="504"/>
      <c r="K114" s="507"/>
      <c r="L114" s="494"/>
      <c r="M114" s="494"/>
      <c r="N114" s="494"/>
      <c r="O114" s="494"/>
      <c r="P114" s="494"/>
      <c r="Q114" s="507"/>
      <c r="R114" s="507"/>
      <c r="S114" s="494"/>
    </row>
    <row r="115" spans="1:19" x14ac:dyDescent="0.2">
      <c r="A115" s="516"/>
      <c r="B115" s="516"/>
      <c r="C115" s="520"/>
      <c r="D115" s="517"/>
      <c r="E115" s="89">
        <v>1</v>
      </c>
      <c r="F115" s="89" t="s">
        <v>69</v>
      </c>
      <c r="G115" s="89" t="s">
        <v>69</v>
      </c>
      <c r="H115" s="90" t="s">
        <v>596</v>
      </c>
      <c r="I115" s="32" t="s">
        <v>15</v>
      </c>
      <c r="J115" s="505"/>
      <c r="K115" s="508"/>
      <c r="L115" s="495"/>
      <c r="M115" s="495"/>
      <c r="N115" s="495"/>
      <c r="O115" s="495"/>
      <c r="P115" s="495"/>
      <c r="Q115" s="508"/>
      <c r="R115" s="508"/>
      <c r="S115" s="495"/>
    </row>
    <row r="116" spans="1:19" s="4" customFormat="1" x14ac:dyDescent="0.2">
      <c r="A116" s="92"/>
      <c r="B116" s="92"/>
      <c r="C116" s="93"/>
      <c r="D116" s="517"/>
      <c r="E116" s="171">
        <v>1.5</v>
      </c>
      <c r="F116" s="171">
        <v>0.5</v>
      </c>
      <c r="G116" s="171" t="s">
        <v>585</v>
      </c>
      <c r="H116" s="283" t="s">
        <v>32</v>
      </c>
      <c r="I116" s="32"/>
      <c r="J116" s="490" t="s">
        <v>468</v>
      </c>
      <c r="K116" s="499"/>
      <c r="L116" s="501" t="s">
        <v>1356</v>
      </c>
      <c r="M116" s="501" t="s">
        <v>1356</v>
      </c>
      <c r="N116" s="501" t="s">
        <v>1356</v>
      </c>
      <c r="O116" s="499"/>
      <c r="P116" s="501">
        <v>2</v>
      </c>
      <c r="Q116" s="499"/>
      <c r="R116" s="499"/>
      <c r="S116" s="499"/>
    </row>
    <row r="117" spans="1:19" s="4" customFormat="1" x14ac:dyDescent="0.2">
      <c r="A117" s="92"/>
      <c r="B117" s="92"/>
      <c r="C117" s="93"/>
      <c r="D117" s="516"/>
      <c r="E117" s="171">
        <v>1.5</v>
      </c>
      <c r="F117" s="171">
        <v>0.5</v>
      </c>
      <c r="G117" s="259" t="s">
        <v>585</v>
      </c>
      <c r="H117" s="280" t="s">
        <v>596</v>
      </c>
      <c r="I117" s="32"/>
      <c r="J117" s="491"/>
      <c r="K117" s="500"/>
      <c r="L117" s="502"/>
      <c r="M117" s="502"/>
      <c r="N117" s="502"/>
      <c r="O117" s="500"/>
      <c r="P117" s="502"/>
      <c r="Q117" s="500"/>
      <c r="R117" s="500"/>
      <c r="S117" s="500"/>
    </row>
    <row r="118" spans="1:19" x14ac:dyDescent="0.2">
      <c r="A118" s="514">
        <v>7</v>
      </c>
      <c r="B118" s="514" t="s">
        <v>587</v>
      </c>
      <c r="C118" s="513" t="s">
        <v>588</v>
      </c>
      <c r="D118" s="514">
        <v>3</v>
      </c>
      <c r="E118" s="89" t="s">
        <v>69</v>
      </c>
      <c r="F118" s="89" t="s">
        <v>69</v>
      </c>
      <c r="G118" s="89">
        <v>1</v>
      </c>
      <c r="H118" s="41" t="s">
        <v>1012</v>
      </c>
      <c r="I118" s="32"/>
      <c r="J118" s="490" t="s">
        <v>467</v>
      </c>
      <c r="K118" s="470" t="s">
        <v>1423</v>
      </c>
      <c r="L118" s="471"/>
      <c r="M118" s="471"/>
      <c r="N118" s="471"/>
      <c r="O118" s="471"/>
      <c r="P118" s="471"/>
      <c r="Q118" s="471"/>
      <c r="R118" s="471"/>
      <c r="S118" s="472"/>
    </row>
    <row r="119" spans="1:19" x14ac:dyDescent="0.2">
      <c r="A119" s="514"/>
      <c r="B119" s="514"/>
      <c r="C119" s="513"/>
      <c r="D119" s="514"/>
      <c r="E119" s="89" t="s">
        <v>69</v>
      </c>
      <c r="F119" s="89" t="s">
        <v>69</v>
      </c>
      <c r="G119" s="89">
        <v>1</v>
      </c>
      <c r="H119" s="90" t="s">
        <v>62</v>
      </c>
      <c r="I119" s="32"/>
      <c r="J119" s="491"/>
      <c r="K119" s="476"/>
      <c r="L119" s="477"/>
      <c r="M119" s="477"/>
      <c r="N119" s="477"/>
      <c r="O119" s="477"/>
      <c r="P119" s="477"/>
      <c r="Q119" s="477"/>
      <c r="R119" s="477"/>
      <c r="S119" s="478"/>
    </row>
    <row r="120" spans="1:19" x14ac:dyDescent="0.2">
      <c r="A120" s="514"/>
      <c r="B120" s="514"/>
      <c r="C120" s="513"/>
      <c r="D120" s="514"/>
      <c r="E120" s="89" t="s">
        <v>69</v>
      </c>
      <c r="F120" s="89" t="s">
        <v>69</v>
      </c>
      <c r="G120" s="89">
        <v>1</v>
      </c>
      <c r="H120" s="280" t="s">
        <v>1011</v>
      </c>
      <c r="I120" s="32"/>
      <c r="J120" s="239" t="s">
        <v>468</v>
      </c>
      <c r="K120" s="473"/>
      <c r="L120" s="474"/>
      <c r="M120" s="474"/>
      <c r="N120" s="474"/>
      <c r="O120" s="474"/>
      <c r="P120" s="474"/>
      <c r="Q120" s="474"/>
      <c r="R120" s="474"/>
      <c r="S120" s="475"/>
    </row>
    <row r="121" spans="1:19" x14ac:dyDescent="0.2">
      <c r="A121" s="105"/>
      <c r="B121" s="115"/>
      <c r="C121" s="115"/>
      <c r="D121" s="105"/>
      <c r="E121" s="105"/>
      <c r="F121" s="87"/>
      <c r="G121" s="87"/>
      <c r="H121" s="87"/>
      <c r="I121" s="2"/>
      <c r="J121" s="277"/>
    </row>
    <row r="122" spans="1:19" x14ac:dyDescent="0.3">
      <c r="A122" s="59" t="s">
        <v>249</v>
      </c>
    </row>
    <row r="123" spans="1:19" x14ac:dyDescent="0.2">
      <c r="A123" s="511" t="s">
        <v>63</v>
      </c>
      <c r="B123" s="511" t="s">
        <v>64</v>
      </c>
      <c r="C123" s="511" t="s">
        <v>65</v>
      </c>
      <c r="D123" s="511" t="s">
        <v>170</v>
      </c>
      <c r="E123" s="511" t="s">
        <v>66</v>
      </c>
      <c r="F123" s="511" t="s">
        <v>5</v>
      </c>
      <c r="G123" s="511" t="s">
        <v>67</v>
      </c>
      <c r="H123" s="511" t="s">
        <v>7</v>
      </c>
      <c r="I123" s="511" t="s">
        <v>68</v>
      </c>
      <c r="J123" s="524" t="s">
        <v>456</v>
      </c>
      <c r="K123" s="479" t="s">
        <v>457</v>
      </c>
      <c r="L123" s="479"/>
      <c r="M123" s="479"/>
      <c r="N123" s="479"/>
      <c r="O123" s="479"/>
      <c r="P123" s="479"/>
      <c r="Q123" s="479"/>
      <c r="R123" s="479"/>
      <c r="S123" s="479"/>
    </row>
    <row r="124" spans="1:19" s="4" customFormat="1" ht="33" x14ac:dyDescent="0.2">
      <c r="A124" s="512"/>
      <c r="B124" s="512"/>
      <c r="C124" s="512"/>
      <c r="D124" s="512"/>
      <c r="E124" s="512"/>
      <c r="F124" s="512"/>
      <c r="G124" s="512"/>
      <c r="H124" s="512"/>
      <c r="I124" s="512"/>
      <c r="J124" s="525"/>
      <c r="K124" s="440" t="s">
        <v>458</v>
      </c>
      <c r="L124" s="440" t="s">
        <v>459</v>
      </c>
      <c r="M124" s="434" t="s">
        <v>460</v>
      </c>
      <c r="N124" s="434" t="s">
        <v>461</v>
      </c>
      <c r="O124" s="434" t="s">
        <v>462</v>
      </c>
      <c r="P124" s="434" t="s">
        <v>463</v>
      </c>
      <c r="Q124" s="440" t="s">
        <v>464</v>
      </c>
      <c r="R124" s="440" t="s">
        <v>465</v>
      </c>
      <c r="S124" s="434" t="s">
        <v>466</v>
      </c>
    </row>
    <row r="125" spans="1:19" x14ac:dyDescent="0.2">
      <c r="A125" s="95">
        <v>1</v>
      </c>
      <c r="B125" s="111" t="s">
        <v>101</v>
      </c>
      <c r="C125" s="509" t="s">
        <v>597</v>
      </c>
      <c r="D125" s="111">
        <v>2</v>
      </c>
      <c r="E125" s="111">
        <v>1</v>
      </c>
      <c r="F125" s="111">
        <v>1</v>
      </c>
      <c r="G125" s="111" t="s">
        <v>69</v>
      </c>
      <c r="H125" s="90" t="s">
        <v>598</v>
      </c>
      <c r="I125" s="50" t="s">
        <v>15</v>
      </c>
      <c r="J125" s="191" t="s">
        <v>467</v>
      </c>
      <c r="K125" s="416"/>
      <c r="L125" s="416"/>
      <c r="M125" s="439" t="s">
        <v>1356</v>
      </c>
      <c r="N125" s="439" t="s">
        <v>1356</v>
      </c>
      <c r="O125" s="439">
        <v>6</v>
      </c>
      <c r="P125" s="439">
        <v>7</v>
      </c>
      <c r="Q125" s="416"/>
      <c r="R125" s="416"/>
      <c r="S125" s="416"/>
    </row>
    <row r="126" spans="1:19" s="4" customFormat="1" x14ac:dyDescent="0.2">
      <c r="A126" s="110"/>
      <c r="B126" s="111"/>
      <c r="C126" s="510"/>
      <c r="D126" s="111"/>
      <c r="E126" s="111"/>
      <c r="F126" s="111"/>
      <c r="G126" s="111"/>
      <c r="H126" s="90"/>
      <c r="I126" s="56"/>
      <c r="J126" s="191" t="s">
        <v>468</v>
      </c>
      <c r="K126" s="416"/>
      <c r="L126" s="416"/>
      <c r="M126" s="439" t="s">
        <v>1356</v>
      </c>
      <c r="N126" s="439" t="s">
        <v>1356</v>
      </c>
      <c r="O126" s="439">
        <v>6</v>
      </c>
      <c r="P126" s="439">
        <v>6</v>
      </c>
      <c r="Q126" s="416"/>
      <c r="R126" s="416"/>
      <c r="S126" s="416"/>
    </row>
    <row r="127" spans="1:19" x14ac:dyDescent="0.2">
      <c r="A127" s="95">
        <v>2</v>
      </c>
      <c r="B127" s="111" t="s">
        <v>599</v>
      </c>
      <c r="C127" s="116" t="s">
        <v>102</v>
      </c>
      <c r="D127" s="111">
        <v>4</v>
      </c>
      <c r="E127" s="111" t="s">
        <v>69</v>
      </c>
      <c r="F127" s="111" t="s">
        <v>69</v>
      </c>
      <c r="G127" s="111">
        <v>4</v>
      </c>
      <c r="H127" s="117" t="s">
        <v>103</v>
      </c>
      <c r="I127" s="50"/>
      <c r="J127" s="191" t="s">
        <v>467</v>
      </c>
      <c r="K127" s="470" t="s">
        <v>1421</v>
      </c>
      <c r="L127" s="471"/>
      <c r="M127" s="471"/>
      <c r="N127" s="471"/>
      <c r="O127" s="471"/>
      <c r="P127" s="471"/>
      <c r="Q127" s="471"/>
      <c r="R127" s="471"/>
      <c r="S127" s="472"/>
    </row>
    <row r="128" spans="1:19" s="4" customFormat="1" x14ac:dyDescent="0.2">
      <c r="A128" s="107"/>
      <c r="B128" s="134"/>
      <c r="C128" s="213"/>
      <c r="D128" s="134"/>
      <c r="E128" s="111"/>
      <c r="F128" s="111"/>
      <c r="G128" s="111"/>
      <c r="H128" s="202"/>
      <c r="I128" s="56"/>
      <c r="J128" s="191" t="s">
        <v>468</v>
      </c>
      <c r="K128" s="473"/>
      <c r="L128" s="474"/>
      <c r="M128" s="474"/>
      <c r="N128" s="474"/>
      <c r="O128" s="474"/>
      <c r="P128" s="474"/>
      <c r="Q128" s="474"/>
      <c r="R128" s="474"/>
      <c r="S128" s="475"/>
    </row>
    <row r="129" spans="1:19" x14ac:dyDescent="0.2">
      <c r="A129" s="526">
        <v>3</v>
      </c>
      <c r="B129" s="532" t="s">
        <v>600</v>
      </c>
      <c r="C129" s="528" t="s">
        <v>104</v>
      </c>
      <c r="D129" s="529">
        <v>2</v>
      </c>
      <c r="E129" s="111">
        <v>0.5</v>
      </c>
      <c r="F129" s="111">
        <v>0.5</v>
      </c>
      <c r="G129" s="111" t="s">
        <v>69</v>
      </c>
      <c r="H129" s="116" t="s">
        <v>83</v>
      </c>
      <c r="I129" s="111"/>
      <c r="J129" s="490" t="s">
        <v>467</v>
      </c>
      <c r="K129" s="499"/>
      <c r="L129" s="499"/>
      <c r="M129" s="499"/>
      <c r="N129" s="501" t="s">
        <v>1356</v>
      </c>
      <c r="O129" s="501">
        <v>3</v>
      </c>
      <c r="P129" s="501">
        <v>6</v>
      </c>
      <c r="Q129" s="499"/>
      <c r="R129" s="501">
        <v>4</v>
      </c>
      <c r="S129" s="501">
        <v>1</v>
      </c>
    </row>
    <row r="130" spans="1:19" x14ac:dyDescent="0.2">
      <c r="A130" s="526"/>
      <c r="B130" s="532"/>
      <c r="C130" s="528"/>
      <c r="D130" s="530"/>
      <c r="E130" s="111">
        <v>0.5</v>
      </c>
      <c r="F130" s="111">
        <v>0.5</v>
      </c>
      <c r="G130" s="111" t="s">
        <v>69</v>
      </c>
      <c r="H130" s="116" t="s">
        <v>105</v>
      </c>
      <c r="I130" s="111" t="s">
        <v>15</v>
      </c>
      <c r="J130" s="491"/>
      <c r="K130" s="500"/>
      <c r="L130" s="500"/>
      <c r="M130" s="500"/>
      <c r="N130" s="502"/>
      <c r="O130" s="502"/>
      <c r="P130" s="502"/>
      <c r="Q130" s="500"/>
      <c r="R130" s="502"/>
      <c r="S130" s="502"/>
    </row>
    <row r="131" spans="1:19" s="4" customFormat="1" x14ac:dyDescent="0.2">
      <c r="A131" s="110"/>
      <c r="B131" s="111"/>
      <c r="C131" s="131"/>
      <c r="D131" s="530"/>
      <c r="E131" s="171">
        <v>0.5</v>
      </c>
      <c r="F131" s="171">
        <v>0.5</v>
      </c>
      <c r="G131" s="171" t="s">
        <v>69</v>
      </c>
      <c r="H131" s="286" t="s">
        <v>86</v>
      </c>
      <c r="I131" s="171"/>
      <c r="J131" s="490" t="s">
        <v>468</v>
      </c>
      <c r="K131" s="499"/>
      <c r="L131" s="499"/>
      <c r="M131" s="499"/>
      <c r="N131" s="501" t="s">
        <v>1356</v>
      </c>
      <c r="O131" s="501"/>
      <c r="P131" s="501">
        <v>3</v>
      </c>
      <c r="Q131" s="499"/>
      <c r="R131" s="499"/>
      <c r="S131" s="499"/>
    </row>
    <row r="132" spans="1:19" s="4" customFormat="1" x14ac:dyDescent="0.2">
      <c r="A132" s="110"/>
      <c r="B132" s="111"/>
      <c r="C132" s="131"/>
      <c r="D132" s="531"/>
      <c r="E132" s="171">
        <v>0.5</v>
      </c>
      <c r="F132" s="171">
        <v>0.5</v>
      </c>
      <c r="G132" s="171" t="s">
        <v>69</v>
      </c>
      <c r="H132" s="286" t="s">
        <v>105</v>
      </c>
      <c r="I132" s="171" t="s">
        <v>15</v>
      </c>
      <c r="J132" s="491"/>
      <c r="K132" s="500"/>
      <c r="L132" s="500"/>
      <c r="M132" s="500"/>
      <c r="N132" s="502"/>
      <c r="O132" s="502"/>
      <c r="P132" s="502"/>
      <c r="Q132" s="500"/>
      <c r="R132" s="500"/>
      <c r="S132" s="500"/>
    </row>
    <row r="133" spans="1:19" x14ac:dyDescent="0.2">
      <c r="A133" s="526">
        <v>4</v>
      </c>
      <c r="B133" s="532" t="s">
        <v>94</v>
      </c>
      <c r="C133" s="528" t="s">
        <v>601</v>
      </c>
      <c r="D133" s="532">
        <v>2</v>
      </c>
      <c r="E133" s="111" t="s">
        <v>69</v>
      </c>
      <c r="F133" s="111" t="s">
        <v>69</v>
      </c>
      <c r="G133" s="111">
        <v>1</v>
      </c>
      <c r="H133" s="116" t="s">
        <v>83</v>
      </c>
      <c r="I133" s="111"/>
      <c r="J133" s="490" t="s">
        <v>467</v>
      </c>
      <c r="K133" s="470" t="s">
        <v>1423</v>
      </c>
      <c r="L133" s="471"/>
      <c r="M133" s="471"/>
      <c r="N133" s="471"/>
      <c r="O133" s="471"/>
      <c r="P133" s="471"/>
      <c r="Q133" s="471"/>
      <c r="R133" s="471"/>
      <c r="S133" s="472"/>
    </row>
    <row r="134" spans="1:19" x14ac:dyDescent="0.2">
      <c r="A134" s="526"/>
      <c r="B134" s="532"/>
      <c r="C134" s="528"/>
      <c r="D134" s="532"/>
      <c r="E134" s="111" t="s">
        <v>69</v>
      </c>
      <c r="F134" s="111" t="s">
        <v>69</v>
      </c>
      <c r="G134" s="111">
        <v>1</v>
      </c>
      <c r="H134" s="116" t="s">
        <v>90</v>
      </c>
      <c r="I134" s="111"/>
      <c r="J134" s="491"/>
      <c r="K134" s="476"/>
      <c r="L134" s="477"/>
      <c r="M134" s="477"/>
      <c r="N134" s="477"/>
      <c r="O134" s="477"/>
      <c r="P134" s="477"/>
      <c r="Q134" s="477"/>
      <c r="R134" s="477"/>
      <c r="S134" s="478"/>
    </row>
    <row r="135" spans="1:19" s="4" customFormat="1" x14ac:dyDescent="0.2">
      <c r="A135" s="110"/>
      <c r="B135" s="111"/>
      <c r="C135" s="131"/>
      <c r="D135" s="532"/>
      <c r="E135" s="171" t="s">
        <v>69</v>
      </c>
      <c r="F135" s="171" t="s">
        <v>69</v>
      </c>
      <c r="G135" s="171">
        <v>1</v>
      </c>
      <c r="H135" s="286" t="s">
        <v>86</v>
      </c>
      <c r="I135" s="111"/>
      <c r="J135" s="490" t="s">
        <v>468</v>
      </c>
      <c r="K135" s="476"/>
      <c r="L135" s="477"/>
      <c r="M135" s="477"/>
      <c r="N135" s="477"/>
      <c r="O135" s="477"/>
      <c r="P135" s="477"/>
      <c r="Q135" s="477"/>
      <c r="R135" s="477"/>
      <c r="S135" s="478"/>
    </row>
    <row r="136" spans="1:19" s="4" customFormat="1" x14ac:dyDescent="0.2">
      <c r="A136" s="110"/>
      <c r="B136" s="111"/>
      <c r="C136" s="131"/>
      <c r="D136" s="532"/>
      <c r="E136" s="171" t="s">
        <v>69</v>
      </c>
      <c r="F136" s="171" t="s">
        <v>69</v>
      </c>
      <c r="G136" s="171">
        <v>1</v>
      </c>
      <c r="H136" s="286" t="s">
        <v>76</v>
      </c>
      <c r="I136" s="111"/>
      <c r="J136" s="491"/>
      <c r="K136" s="473"/>
      <c r="L136" s="474"/>
      <c r="M136" s="474"/>
      <c r="N136" s="474"/>
      <c r="O136" s="474"/>
      <c r="P136" s="474"/>
      <c r="Q136" s="474"/>
      <c r="R136" s="474"/>
      <c r="S136" s="475"/>
    </row>
    <row r="137" spans="1:19" x14ac:dyDescent="0.2">
      <c r="A137" s="526">
        <v>5</v>
      </c>
      <c r="B137" s="532" t="s">
        <v>602</v>
      </c>
      <c r="C137" s="528" t="s">
        <v>603</v>
      </c>
      <c r="D137" s="529">
        <v>2</v>
      </c>
      <c r="E137" s="111" t="s">
        <v>69</v>
      </c>
      <c r="F137" s="111" t="s">
        <v>69</v>
      </c>
      <c r="G137" s="111">
        <v>1</v>
      </c>
      <c r="H137" s="116" t="s">
        <v>93</v>
      </c>
      <c r="I137" s="111"/>
      <c r="J137" s="490" t="s">
        <v>467</v>
      </c>
      <c r="K137" s="470" t="s">
        <v>1423</v>
      </c>
      <c r="L137" s="471"/>
      <c r="M137" s="471"/>
      <c r="N137" s="471"/>
      <c r="O137" s="471"/>
      <c r="P137" s="471"/>
      <c r="Q137" s="471"/>
      <c r="R137" s="471"/>
      <c r="S137" s="472"/>
    </row>
    <row r="138" spans="1:19" x14ac:dyDescent="0.2">
      <c r="A138" s="526"/>
      <c r="B138" s="532"/>
      <c r="C138" s="528"/>
      <c r="D138" s="530"/>
      <c r="E138" s="111" t="s">
        <v>69</v>
      </c>
      <c r="F138" s="111" t="s">
        <v>69</v>
      </c>
      <c r="G138" s="111">
        <v>1</v>
      </c>
      <c r="H138" s="116" t="s">
        <v>572</v>
      </c>
      <c r="I138" s="111"/>
      <c r="J138" s="491"/>
      <c r="K138" s="476"/>
      <c r="L138" s="477"/>
      <c r="M138" s="477"/>
      <c r="N138" s="477"/>
      <c r="O138" s="477"/>
      <c r="P138" s="477"/>
      <c r="Q138" s="477"/>
      <c r="R138" s="477"/>
      <c r="S138" s="478"/>
    </row>
    <row r="139" spans="1:19" s="4" customFormat="1" x14ac:dyDescent="0.2">
      <c r="A139" s="110"/>
      <c r="B139" s="111"/>
      <c r="C139" s="131"/>
      <c r="D139" s="530"/>
      <c r="E139" s="171" t="s">
        <v>69</v>
      </c>
      <c r="F139" s="171" t="s">
        <v>69</v>
      </c>
      <c r="G139" s="171">
        <v>1</v>
      </c>
      <c r="H139" s="286" t="s">
        <v>16</v>
      </c>
      <c r="I139" s="111"/>
      <c r="J139" s="490" t="s">
        <v>468</v>
      </c>
      <c r="K139" s="476"/>
      <c r="L139" s="477"/>
      <c r="M139" s="477"/>
      <c r="N139" s="477"/>
      <c r="O139" s="477"/>
      <c r="P139" s="477"/>
      <c r="Q139" s="477"/>
      <c r="R139" s="477"/>
      <c r="S139" s="478"/>
    </row>
    <row r="140" spans="1:19" s="4" customFormat="1" x14ac:dyDescent="0.2">
      <c r="A140" s="110"/>
      <c r="B140" s="111"/>
      <c r="C140" s="131"/>
      <c r="D140" s="531"/>
      <c r="E140" s="171" t="s">
        <v>69</v>
      </c>
      <c r="F140" s="171" t="s">
        <v>69</v>
      </c>
      <c r="G140" s="171">
        <v>1</v>
      </c>
      <c r="H140" s="286" t="s">
        <v>76</v>
      </c>
      <c r="I140" s="111"/>
      <c r="J140" s="491"/>
      <c r="K140" s="473"/>
      <c r="L140" s="474"/>
      <c r="M140" s="474"/>
      <c r="N140" s="474"/>
      <c r="O140" s="474"/>
      <c r="P140" s="474"/>
      <c r="Q140" s="474"/>
      <c r="R140" s="474"/>
      <c r="S140" s="475"/>
    </row>
    <row r="141" spans="1:19" x14ac:dyDescent="0.2">
      <c r="A141" s="119"/>
      <c r="B141" s="106"/>
      <c r="C141" s="106"/>
      <c r="D141" s="119"/>
      <c r="E141" s="119"/>
      <c r="F141" s="120"/>
      <c r="G141" s="120"/>
      <c r="H141" s="120"/>
      <c r="I141" s="120"/>
      <c r="J141" s="278"/>
    </row>
  </sheetData>
  <mergeCells count="381">
    <mergeCell ref="J135:J136"/>
    <mergeCell ref="J133:J134"/>
    <mergeCell ref="J139:J140"/>
    <mergeCell ref="J137:J138"/>
    <mergeCell ref="Q129:Q130"/>
    <mergeCell ref="R129:R130"/>
    <mergeCell ref="S129:S130"/>
    <mergeCell ref="J131:J132"/>
    <mergeCell ref="K131:K132"/>
    <mergeCell ref="L131:L132"/>
    <mergeCell ref="M131:M132"/>
    <mergeCell ref="N131:N132"/>
    <mergeCell ref="O131:O132"/>
    <mergeCell ref="P131:P132"/>
    <mergeCell ref="Q131:Q132"/>
    <mergeCell ref="R131:R132"/>
    <mergeCell ref="S131:S132"/>
    <mergeCell ref="J118:J119"/>
    <mergeCell ref="P113:P115"/>
    <mergeCell ref="D129:D132"/>
    <mergeCell ref="J129:J130"/>
    <mergeCell ref="K129:K130"/>
    <mergeCell ref="L129:L130"/>
    <mergeCell ref="M129:M130"/>
    <mergeCell ref="N129:N130"/>
    <mergeCell ref="O129:O130"/>
    <mergeCell ref="P129:P130"/>
    <mergeCell ref="Q113:Q115"/>
    <mergeCell ref="R113:R115"/>
    <mergeCell ref="S113:S115"/>
    <mergeCell ref="J110:J111"/>
    <mergeCell ref="D113:D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J113:J115"/>
    <mergeCell ref="K113:K115"/>
    <mergeCell ref="L113:L115"/>
    <mergeCell ref="M113:M115"/>
    <mergeCell ref="N113:N115"/>
    <mergeCell ref="Q108:Q109"/>
    <mergeCell ref="R108:R109"/>
    <mergeCell ref="S108:S109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R106:R107"/>
    <mergeCell ref="P97:P98"/>
    <mergeCell ref="Q97:Q98"/>
    <mergeCell ref="R97:R98"/>
    <mergeCell ref="S97:S98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S99:S100"/>
    <mergeCell ref="J104:J105"/>
    <mergeCell ref="K104:K105"/>
    <mergeCell ref="L104:L105"/>
    <mergeCell ref="M104:M105"/>
    <mergeCell ref="N104:N105"/>
    <mergeCell ref="O104:O105"/>
    <mergeCell ref="P104:P105"/>
    <mergeCell ref="Q104:Q105"/>
    <mergeCell ref="R104:R105"/>
    <mergeCell ref="S104:S105"/>
    <mergeCell ref="J84:J86"/>
    <mergeCell ref="K84:S92"/>
    <mergeCell ref="J87:J89"/>
    <mergeCell ref="R99:R100"/>
    <mergeCell ref="J95:J96"/>
    <mergeCell ref="J123:J124"/>
    <mergeCell ref="D97:D100"/>
    <mergeCell ref="J97:J98"/>
    <mergeCell ref="K97:K98"/>
    <mergeCell ref="L97:L98"/>
    <mergeCell ref="M97:M98"/>
    <mergeCell ref="N97:N98"/>
    <mergeCell ref="O97:O98"/>
    <mergeCell ref="O113:O115"/>
    <mergeCell ref="K123:S123"/>
    <mergeCell ref="S106:S107"/>
    <mergeCell ref="J108:J109"/>
    <mergeCell ref="K108:K109"/>
    <mergeCell ref="L108:L109"/>
    <mergeCell ref="M108:M109"/>
    <mergeCell ref="N108:N109"/>
    <mergeCell ref="O108:O109"/>
    <mergeCell ref="P108:P109"/>
    <mergeCell ref="J90:J92"/>
    <mergeCell ref="P77:P78"/>
    <mergeCell ref="Q77:Q78"/>
    <mergeCell ref="R77:R78"/>
    <mergeCell ref="S77:S78"/>
    <mergeCell ref="J79:J80"/>
    <mergeCell ref="K79:K80"/>
    <mergeCell ref="L79:L80"/>
    <mergeCell ref="M79:M80"/>
    <mergeCell ref="N79:N80"/>
    <mergeCell ref="O79:O80"/>
    <mergeCell ref="P79:P80"/>
    <mergeCell ref="Q79:Q80"/>
    <mergeCell ref="R79:R80"/>
    <mergeCell ref="S66:S67"/>
    <mergeCell ref="D68:D76"/>
    <mergeCell ref="J68:J70"/>
    <mergeCell ref="J71:J73"/>
    <mergeCell ref="J74:J76"/>
    <mergeCell ref="D77:D83"/>
    <mergeCell ref="J81:J83"/>
    <mergeCell ref="K81:K83"/>
    <mergeCell ref="L81:L83"/>
    <mergeCell ref="M81:M83"/>
    <mergeCell ref="N81:N83"/>
    <mergeCell ref="O81:O83"/>
    <mergeCell ref="P81:P83"/>
    <mergeCell ref="S79:S80"/>
    <mergeCell ref="K68:S76"/>
    <mergeCell ref="Q81:Q83"/>
    <mergeCell ref="R81:R83"/>
    <mergeCell ref="S81:S83"/>
    <mergeCell ref="J77:J78"/>
    <mergeCell ref="K77:K78"/>
    <mergeCell ref="L77:L78"/>
    <mergeCell ref="M77:M78"/>
    <mergeCell ref="N77:N78"/>
    <mergeCell ref="O77:O78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2:S63"/>
    <mergeCell ref="J64:J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51:S52"/>
    <mergeCell ref="D53:D61"/>
    <mergeCell ref="J53:J55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J56:J58"/>
    <mergeCell ref="J59:J61"/>
    <mergeCell ref="K53:S61"/>
    <mergeCell ref="S47:S48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J49:J50"/>
    <mergeCell ref="K47:K48"/>
    <mergeCell ref="L47:L48"/>
    <mergeCell ref="M47:M48"/>
    <mergeCell ref="N47:N48"/>
    <mergeCell ref="O47:O48"/>
    <mergeCell ref="P47:P48"/>
    <mergeCell ref="Q47:Q48"/>
    <mergeCell ref="R47:R48"/>
    <mergeCell ref="S24:S25"/>
    <mergeCell ref="H29:H30"/>
    <mergeCell ref="D28:D30"/>
    <mergeCell ref="D31:D33"/>
    <mergeCell ref="J34:J36"/>
    <mergeCell ref="J37:J39"/>
    <mergeCell ref="D34:D42"/>
    <mergeCell ref="J24:J25"/>
    <mergeCell ref="K24:K25"/>
    <mergeCell ref="L24:L25"/>
    <mergeCell ref="K34:S42"/>
    <mergeCell ref="M24:M25"/>
    <mergeCell ref="N24:N25"/>
    <mergeCell ref="O24:O25"/>
    <mergeCell ref="P24:P25"/>
    <mergeCell ref="Q24:Q25"/>
    <mergeCell ref="R24:R25"/>
    <mergeCell ref="P18:P20"/>
    <mergeCell ref="Q18:Q20"/>
    <mergeCell ref="R18:R20"/>
    <mergeCell ref="O18:O20"/>
    <mergeCell ref="S18:S20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D8:D10"/>
    <mergeCell ref="J16:J17"/>
    <mergeCell ref="J14:J15"/>
    <mergeCell ref="D14:D20"/>
    <mergeCell ref="J18:J20"/>
    <mergeCell ref="K18:K20"/>
    <mergeCell ref="L18:L20"/>
    <mergeCell ref="M18:M20"/>
    <mergeCell ref="N18:N20"/>
    <mergeCell ref="A118:A120"/>
    <mergeCell ref="B118:B120"/>
    <mergeCell ref="A101:A102"/>
    <mergeCell ref="B101:B102"/>
    <mergeCell ref="C101:C102"/>
    <mergeCell ref="A21:A22"/>
    <mergeCell ref="B21:B22"/>
    <mergeCell ref="C21:C22"/>
    <mergeCell ref="D21:D22"/>
    <mergeCell ref="A24:A25"/>
    <mergeCell ref="B24:B25"/>
    <mergeCell ref="C24:C25"/>
    <mergeCell ref="D24:D27"/>
    <mergeCell ref="C53:C55"/>
    <mergeCell ref="A45:A46"/>
    <mergeCell ref="B45:B46"/>
    <mergeCell ref="C45:C46"/>
    <mergeCell ref="D45:D46"/>
    <mergeCell ref="D62:D67"/>
    <mergeCell ref="D133:D136"/>
    <mergeCell ref="D137:D140"/>
    <mergeCell ref="A137:A138"/>
    <mergeCell ref="B137:B138"/>
    <mergeCell ref="C137:C138"/>
    <mergeCell ref="A129:A130"/>
    <mergeCell ref="B129:B130"/>
    <mergeCell ref="C129:C130"/>
    <mergeCell ref="A133:A134"/>
    <mergeCell ref="B133:B134"/>
    <mergeCell ref="C133:C134"/>
    <mergeCell ref="D6:D7"/>
    <mergeCell ref="E6:E7"/>
    <mergeCell ref="J6:J7"/>
    <mergeCell ref="B110:B112"/>
    <mergeCell ref="C110:C112"/>
    <mergeCell ref="D110:D112"/>
    <mergeCell ref="A97:A98"/>
    <mergeCell ref="B97:B98"/>
    <mergeCell ref="C97:C98"/>
    <mergeCell ref="D84:D92"/>
    <mergeCell ref="A95:A96"/>
    <mergeCell ref="B95:B96"/>
    <mergeCell ref="C95:C96"/>
    <mergeCell ref="D95:D96"/>
    <mergeCell ref="A11:A12"/>
    <mergeCell ref="B11:B12"/>
    <mergeCell ref="C11:C12"/>
    <mergeCell ref="D11:D12"/>
    <mergeCell ref="A14:A15"/>
    <mergeCell ref="B14:B15"/>
    <mergeCell ref="C14:C15"/>
    <mergeCell ref="A8:A9"/>
    <mergeCell ref="B8:B9"/>
    <mergeCell ref="C8:C9"/>
    <mergeCell ref="A113:A115"/>
    <mergeCell ref="B113:B115"/>
    <mergeCell ref="C113:C115"/>
    <mergeCell ref="E45:E46"/>
    <mergeCell ref="F45:F46"/>
    <mergeCell ref="G45:G46"/>
    <mergeCell ref="H45:H46"/>
    <mergeCell ref="I45:I46"/>
    <mergeCell ref="J40:J42"/>
    <mergeCell ref="J45:J46"/>
    <mergeCell ref="A84:A86"/>
    <mergeCell ref="B84:B86"/>
    <mergeCell ref="C84:C86"/>
    <mergeCell ref="A68:A70"/>
    <mergeCell ref="B68:B70"/>
    <mergeCell ref="C68:C70"/>
    <mergeCell ref="A77:A78"/>
    <mergeCell ref="B77:B78"/>
    <mergeCell ref="C77:C78"/>
    <mergeCell ref="A53:A55"/>
    <mergeCell ref="B53:B55"/>
    <mergeCell ref="A62:A63"/>
    <mergeCell ref="B62:B63"/>
    <mergeCell ref="C62:C63"/>
    <mergeCell ref="A1:S1"/>
    <mergeCell ref="A2:S2"/>
    <mergeCell ref="A3:S3"/>
    <mergeCell ref="E95:E96"/>
    <mergeCell ref="F95:F96"/>
    <mergeCell ref="G95:G96"/>
    <mergeCell ref="H95:H96"/>
    <mergeCell ref="I95:I96"/>
    <mergeCell ref="D103:D105"/>
    <mergeCell ref="K95:S95"/>
    <mergeCell ref="K45:S45"/>
    <mergeCell ref="A47:A48"/>
    <mergeCell ref="B47:B48"/>
    <mergeCell ref="C47:C48"/>
    <mergeCell ref="D47:D52"/>
    <mergeCell ref="J47:J48"/>
    <mergeCell ref="K6:S6"/>
    <mergeCell ref="I6:I7"/>
    <mergeCell ref="H6:H7"/>
    <mergeCell ref="G6:G7"/>
    <mergeCell ref="F6:F7"/>
    <mergeCell ref="A6:A7"/>
    <mergeCell ref="B6:B7"/>
    <mergeCell ref="C6:C7"/>
    <mergeCell ref="K101:S102"/>
    <mergeCell ref="K110:S112"/>
    <mergeCell ref="K118:S120"/>
    <mergeCell ref="K133:S136"/>
    <mergeCell ref="K137:S140"/>
    <mergeCell ref="K127:S128"/>
    <mergeCell ref="C125:C126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C118:C120"/>
    <mergeCell ref="D118:D120"/>
    <mergeCell ref="D101:D102"/>
    <mergeCell ref="A106:A109"/>
    <mergeCell ref="B106:B109"/>
    <mergeCell ref="C106:C109"/>
    <mergeCell ref="D106:D109"/>
    <mergeCell ref="A110:A1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72"/>
  <sheetViews>
    <sheetView topLeftCell="A43" zoomScale="80" zoomScaleNormal="80" workbookViewId="0">
      <selection activeCell="J61" sqref="J61:R63"/>
    </sheetView>
  </sheetViews>
  <sheetFormatPr defaultRowHeight="16.5" x14ac:dyDescent="0.2"/>
  <cols>
    <col min="1" max="1" width="4.875" style="127" customWidth="1"/>
    <col min="2" max="2" width="6.875" style="127" bestFit="1" customWidth="1"/>
    <col min="3" max="3" width="18.25" style="128" customWidth="1"/>
    <col min="4" max="6" width="5.125" style="127" customWidth="1"/>
    <col min="7" max="7" width="29.875" style="127" bestFit="1" customWidth="1"/>
    <col min="8" max="8" width="9.625" style="127" bestFit="1" customWidth="1"/>
    <col min="9" max="9" width="6.125" style="31" bestFit="1" customWidth="1"/>
    <col min="10" max="11" width="13" style="31" customWidth="1"/>
    <col min="12" max="16" width="9" style="31"/>
    <col min="17" max="17" width="13" style="31" customWidth="1"/>
    <col min="18" max="18" width="9" style="31"/>
  </cols>
  <sheetData>
    <row r="1" spans="1:18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</row>
    <row r="2" spans="1:18" x14ac:dyDescent="0.2">
      <c r="A2" s="496" t="s">
        <v>475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</row>
    <row r="3" spans="1:18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</row>
    <row r="4" spans="1:18" x14ac:dyDescent="0.2">
      <c r="A4" s="155"/>
      <c r="B4" s="155"/>
      <c r="C4" s="155"/>
      <c r="D4" s="155"/>
      <c r="E4" s="155"/>
      <c r="F4" s="155"/>
      <c r="G4" s="155"/>
      <c r="H4" s="155"/>
    </row>
    <row r="5" spans="1:18" x14ac:dyDescent="0.2">
      <c r="A5" s="148" t="s">
        <v>473</v>
      </c>
      <c r="B5" s="145"/>
      <c r="C5" s="146"/>
      <c r="D5" s="145"/>
      <c r="E5" s="145"/>
      <c r="F5" s="145"/>
      <c r="G5" s="145"/>
      <c r="H5" s="145"/>
    </row>
    <row r="6" spans="1:18" x14ac:dyDescent="0.2">
      <c r="A6" s="550" t="s">
        <v>0</v>
      </c>
      <c r="B6" s="550" t="s">
        <v>106</v>
      </c>
      <c r="C6" s="550" t="s">
        <v>36</v>
      </c>
      <c r="D6" s="552" t="s">
        <v>3</v>
      </c>
      <c r="E6" s="553"/>
      <c r="F6" s="554"/>
      <c r="G6" s="550" t="s">
        <v>7</v>
      </c>
      <c r="H6" s="550" t="s">
        <v>68</v>
      </c>
      <c r="I6" s="479" t="s">
        <v>456</v>
      </c>
      <c r="J6" s="521" t="s">
        <v>457</v>
      </c>
      <c r="K6" s="522"/>
      <c r="L6" s="522"/>
      <c r="M6" s="522"/>
      <c r="N6" s="522"/>
      <c r="O6" s="522"/>
      <c r="P6" s="522"/>
      <c r="Q6" s="522"/>
      <c r="R6" s="523"/>
    </row>
    <row r="7" spans="1:18" ht="33" x14ac:dyDescent="0.2">
      <c r="A7" s="551"/>
      <c r="B7" s="551"/>
      <c r="C7" s="551"/>
      <c r="D7" s="130" t="s">
        <v>4</v>
      </c>
      <c r="E7" s="130" t="s">
        <v>5</v>
      </c>
      <c r="F7" s="130" t="s">
        <v>6</v>
      </c>
      <c r="G7" s="551"/>
      <c r="H7" s="551"/>
      <c r="I7" s="479"/>
      <c r="J7" s="174" t="s">
        <v>458</v>
      </c>
      <c r="K7" s="174" t="s">
        <v>459</v>
      </c>
      <c r="L7" s="55" t="s">
        <v>460</v>
      </c>
      <c r="M7" s="55" t="s">
        <v>461</v>
      </c>
      <c r="N7" s="55" t="s">
        <v>462</v>
      </c>
      <c r="O7" s="55" t="s">
        <v>463</v>
      </c>
      <c r="P7" s="174" t="s">
        <v>464</v>
      </c>
      <c r="Q7" s="174" t="s">
        <v>465</v>
      </c>
      <c r="R7" s="55" t="s">
        <v>466</v>
      </c>
    </row>
    <row r="8" spans="1:18" ht="33" x14ac:dyDescent="0.2">
      <c r="A8" s="111">
        <v>1</v>
      </c>
      <c r="B8" s="111" t="s">
        <v>107</v>
      </c>
      <c r="C8" s="131" t="s">
        <v>108</v>
      </c>
      <c r="D8" s="111">
        <v>1</v>
      </c>
      <c r="E8" s="111">
        <v>1</v>
      </c>
      <c r="F8" s="111">
        <v>0</v>
      </c>
      <c r="G8" s="132" t="s">
        <v>109</v>
      </c>
      <c r="H8" s="56" t="s">
        <v>110</v>
      </c>
      <c r="I8" s="55" t="s">
        <v>467</v>
      </c>
      <c r="J8" s="415"/>
      <c r="K8" s="415"/>
      <c r="L8" s="415"/>
      <c r="M8" s="415"/>
      <c r="N8" s="415"/>
      <c r="O8" s="53">
        <v>1</v>
      </c>
      <c r="P8" s="415"/>
      <c r="Q8" s="415"/>
      <c r="R8" s="415"/>
    </row>
    <row r="9" spans="1:18" s="4" customFormat="1" x14ac:dyDescent="0.2">
      <c r="A9" s="111"/>
      <c r="B9" s="111"/>
      <c r="C9" s="131"/>
      <c r="D9" s="111"/>
      <c r="E9" s="111"/>
      <c r="F9" s="111"/>
      <c r="G9" s="132"/>
      <c r="H9" s="56"/>
      <c r="I9" s="55" t="s">
        <v>468</v>
      </c>
      <c r="J9" s="364"/>
      <c r="K9" s="364"/>
      <c r="L9" s="364"/>
      <c r="M9" s="364"/>
      <c r="N9" s="364"/>
      <c r="O9" s="364">
        <v>1</v>
      </c>
      <c r="P9" s="364"/>
      <c r="Q9" s="364"/>
      <c r="R9" s="364"/>
    </row>
    <row r="10" spans="1:18" x14ac:dyDescent="0.2">
      <c r="A10" s="529">
        <v>2</v>
      </c>
      <c r="B10" s="529" t="s">
        <v>111</v>
      </c>
      <c r="C10" s="509" t="s">
        <v>112</v>
      </c>
      <c r="D10" s="111">
        <v>1</v>
      </c>
      <c r="E10" s="111">
        <v>0</v>
      </c>
      <c r="F10" s="111">
        <v>0</v>
      </c>
      <c r="G10" s="90" t="s">
        <v>113</v>
      </c>
      <c r="H10" s="56" t="s">
        <v>110</v>
      </c>
      <c r="I10" s="55" t="s">
        <v>467</v>
      </c>
      <c r="J10" s="53" t="s">
        <v>1356</v>
      </c>
      <c r="K10" s="53" t="s">
        <v>1356</v>
      </c>
      <c r="L10" s="53" t="s">
        <v>1356</v>
      </c>
      <c r="M10" s="53" t="s">
        <v>1356</v>
      </c>
      <c r="N10" s="53">
        <v>1</v>
      </c>
      <c r="O10" s="53">
        <v>1</v>
      </c>
      <c r="P10" s="416"/>
      <c r="Q10" s="416"/>
      <c r="R10" s="416"/>
    </row>
    <row r="11" spans="1:18" x14ac:dyDescent="0.2">
      <c r="A11" s="531"/>
      <c r="B11" s="531"/>
      <c r="C11" s="510"/>
      <c r="D11" s="111">
        <v>0</v>
      </c>
      <c r="E11" s="111">
        <v>1</v>
      </c>
      <c r="F11" s="111">
        <v>0</v>
      </c>
      <c r="G11" s="132" t="s">
        <v>114</v>
      </c>
      <c r="H11" s="56"/>
      <c r="I11" s="55" t="s">
        <v>468</v>
      </c>
      <c r="J11" s="53" t="s">
        <v>1356</v>
      </c>
      <c r="K11" s="53" t="s">
        <v>1356</v>
      </c>
      <c r="L11" s="53" t="s">
        <v>1356</v>
      </c>
      <c r="M11" s="53" t="s">
        <v>1356</v>
      </c>
      <c r="N11" s="53">
        <v>1</v>
      </c>
      <c r="O11" s="53">
        <v>1</v>
      </c>
      <c r="P11" s="416"/>
      <c r="Q11" s="416"/>
      <c r="R11" s="416"/>
    </row>
    <row r="12" spans="1:18" x14ac:dyDescent="0.2">
      <c r="A12" s="529">
        <v>3</v>
      </c>
      <c r="B12" s="529" t="s">
        <v>115</v>
      </c>
      <c r="C12" s="509" t="s">
        <v>116</v>
      </c>
      <c r="D12" s="111">
        <v>0</v>
      </c>
      <c r="E12" s="111">
        <v>1</v>
      </c>
      <c r="F12" s="111">
        <v>0</v>
      </c>
      <c r="G12" s="132" t="s">
        <v>605</v>
      </c>
      <c r="H12" s="56" t="s">
        <v>110</v>
      </c>
      <c r="I12" s="55" t="s">
        <v>467</v>
      </c>
      <c r="J12" s="416"/>
      <c r="K12" s="416"/>
      <c r="L12" s="416"/>
      <c r="M12" s="53" t="s">
        <v>1356</v>
      </c>
      <c r="N12" s="416"/>
      <c r="O12" s="53">
        <v>1</v>
      </c>
      <c r="P12" s="416"/>
      <c r="Q12" s="416"/>
      <c r="R12" s="416"/>
    </row>
    <row r="13" spans="1:18" x14ac:dyDescent="0.2">
      <c r="A13" s="531"/>
      <c r="B13" s="531"/>
      <c r="C13" s="510"/>
      <c r="D13" s="111">
        <v>1</v>
      </c>
      <c r="E13" s="111">
        <v>0</v>
      </c>
      <c r="F13" s="111">
        <v>0</v>
      </c>
      <c r="G13" s="132" t="s">
        <v>606</v>
      </c>
      <c r="H13" s="90"/>
      <c r="I13" s="55" t="s">
        <v>468</v>
      </c>
      <c r="J13" s="416"/>
      <c r="K13" s="416"/>
      <c r="L13" s="416"/>
      <c r="M13" s="53" t="s">
        <v>1356</v>
      </c>
      <c r="N13" s="416"/>
      <c r="O13" s="53">
        <v>1</v>
      </c>
      <c r="P13" s="416"/>
      <c r="Q13" s="416"/>
      <c r="R13" s="416"/>
    </row>
    <row r="14" spans="1:18" x14ac:dyDescent="0.2">
      <c r="A14" s="529">
        <v>4</v>
      </c>
      <c r="B14" s="546" t="s">
        <v>117</v>
      </c>
      <c r="C14" s="509" t="s">
        <v>118</v>
      </c>
      <c r="D14" s="111">
        <v>0</v>
      </c>
      <c r="E14" s="111">
        <v>1</v>
      </c>
      <c r="F14" s="111">
        <v>0</v>
      </c>
      <c r="G14" s="132" t="s">
        <v>114</v>
      </c>
      <c r="H14" s="56" t="s">
        <v>110</v>
      </c>
      <c r="I14" s="55" t="s">
        <v>467</v>
      </c>
      <c r="J14" s="416"/>
      <c r="K14" s="416"/>
      <c r="L14" s="416"/>
      <c r="M14" s="53" t="s">
        <v>1356</v>
      </c>
      <c r="N14" s="53">
        <v>1</v>
      </c>
      <c r="O14" s="53">
        <v>2</v>
      </c>
      <c r="P14" s="416"/>
      <c r="Q14" s="416"/>
      <c r="R14" s="416"/>
    </row>
    <row r="15" spans="1:18" x14ac:dyDescent="0.2">
      <c r="A15" s="531"/>
      <c r="B15" s="548"/>
      <c r="C15" s="510"/>
      <c r="D15" s="111">
        <v>1</v>
      </c>
      <c r="E15" s="111">
        <v>0</v>
      </c>
      <c r="F15" s="111">
        <v>0</v>
      </c>
      <c r="G15" s="90" t="s">
        <v>607</v>
      </c>
      <c r="H15" s="90"/>
      <c r="I15" s="55" t="s">
        <v>468</v>
      </c>
      <c r="J15" s="416"/>
      <c r="K15" s="416"/>
      <c r="L15" s="416"/>
      <c r="M15" s="53" t="s">
        <v>1356</v>
      </c>
      <c r="N15" s="53">
        <v>1</v>
      </c>
      <c r="O15" s="53">
        <v>2</v>
      </c>
      <c r="P15" s="416"/>
      <c r="Q15" s="416"/>
      <c r="R15" s="416"/>
    </row>
    <row r="16" spans="1:18" x14ac:dyDescent="0.2">
      <c r="A16" s="111">
        <v>5</v>
      </c>
      <c r="B16" s="56" t="s">
        <v>119</v>
      </c>
      <c r="C16" s="131" t="s">
        <v>120</v>
      </c>
      <c r="D16" s="111">
        <v>1</v>
      </c>
      <c r="E16" s="111">
        <v>1</v>
      </c>
      <c r="F16" s="111">
        <v>0</v>
      </c>
      <c r="G16" s="131" t="s">
        <v>121</v>
      </c>
      <c r="H16" s="56" t="s">
        <v>110</v>
      </c>
      <c r="I16" s="55" t="s">
        <v>467</v>
      </c>
      <c r="J16" s="416"/>
      <c r="K16" s="416"/>
      <c r="L16" s="416"/>
      <c r="M16" s="366" t="s">
        <v>1356</v>
      </c>
      <c r="N16" s="416"/>
      <c r="O16" s="366">
        <v>1</v>
      </c>
      <c r="P16" s="416"/>
      <c r="Q16" s="416"/>
      <c r="R16" s="416"/>
    </row>
    <row r="17" spans="1:18" s="4" customFormat="1" x14ac:dyDescent="0.2">
      <c r="A17" s="111"/>
      <c r="B17" s="56"/>
      <c r="C17" s="131"/>
      <c r="D17" s="111"/>
      <c r="E17" s="111"/>
      <c r="F17" s="111"/>
      <c r="G17" s="131"/>
      <c r="H17" s="56"/>
      <c r="I17" s="55" t="s">
        <v>468</v>
      </c>
      <c r="J17" s="416"/>
      <c r="K17" s="416"/>
      <c r="L17" s="416"/>
      <c r="M17" s="366" t="s">
        <v>1356</v>
      </c>
      <c r="N17" s="416"/>
      <c r="O17" s="366">
        <v>1</v>
      </c>
      <c r="P17" s="416"/>
      <c r="Q17" s="416"/>
      <c r="R17" s="416"/>
    </row>
    <row r="18" spans="1:18" x14ac:dyDescent="0.2">
      <c r="A18" s="529">
        <v>6</v>
      </c>
      <c r="B18" s="546" t="s">
        <v>122</v>
      </c>
      <c r="C18" s="509" t="s">
        <v>123</v>
      </c>
      <c r="D18" s="111">
        <v>0</v>
      </c>
      <c r="E18" s="111">
        <v>1</v>
      </c>
      <c r="F18" s="111">
        <v>0</v>
      </c>
      <c r="G18" s="132" t="s">
        <v>124</v>
      </c>
      <c r="H18" s="56" t="s">
        <v>110</v>
      </c>
      <c r="I18" s="55" t="s">
        <v>467</v>
      </c>
      <c r="J18" s="53" t="s">
        <v>1356</v>
      </c>
      <c r="K18" s="53" t="s">
        <v>1356</v>
      </c>
      <c r="L18" s="53" t="s">
        <v>1356</v>
      </c>
      <c r="M18" s="53" t="s">
        <v>1356</v>
      </c>
      <c r="N18" s="53">
        <v>9</v>
      </c>
      <c r="O18" s="53">
        <v>1</v>
      </c>
      <c r="P18" s="416"/>
      <c r="Q18" s="416"/>
      <c r="R18" s="416"/>
    </row>
    <row r="19" spans="1:18" x14ac:dyDescent="0.2">
      <c r="A19" s="531"/>
      <c r="B19" s="548"/>
      <c r="C19" s="510"/>
      <c r="D19" s="111">
        <v>1</v>
      </c>
      <c r="E19" s="111">
        <v>0</v>
      </c>
      <c r="F19" s="111">
        <v>0</v>
      </c>
      <c r="G19" s="132" t="s">
        <v>149</v>
      </c>
      <c r="H19" s="90"/>
      <c r="I19" s="55" t="s">
        <v>468</v>
      </c>
      <c r="J19" s="366" t="s">
        <v>1356</v>
      </c>
      <c r="K19" s="366" t="s">
        <v>1356</v>
      </c>
      <c r="L19" s="366" t="s">
        <v>1356</v>
      </c>
      <c r="M19" s="366" t="s">
        <v>1356</v>
      </c>
      <c r="N19" s="366">
        <v>9</v>
      </c>
      <c r="O19" s="366">
        <v>1</v>
      </c>
      <c r="P19" s="416"/>
      <c r="Q19" s="416"/>
      <c r="R19" s="416"/>
    </row>
    <row r="20" spans="1:18" x14ac:dyDescent="0.2">
      <c r="A20" s="529">
        <v>7</v>
      </c>
      <c r="B20" s="529" t="s">
        <v>125</v>
      </c>
      <c r="C20" s="509" t="s">
        <v>608</v>
      </c>
      <c r="D20" s="111">
        <v>1</v>
      </c>
      <c r="E20" s="111">
        <v>0</v>
      </c>
      <c r="F20" s="111">
        <v>0</v>
      </c>
      <c r="G20" s="132" t="s">
        <v>127</v>
      </c>
      <c r="H20" s="56" t="s">
        <v>110</v>
      </c>
      <c r="I20" s="55" t="s">
        <v>467</v>
      </c>
      <c r="J20" s="416"/>
      <c r="K20" s="53" t="s">
        <v>1356</v>
      </c>
      <c r="L20" s="53" t="s">
        <v>1356</v>
      </c>
      <c r="M20" s="53" t="s">
        <v>1356</v>
      </c>
      <c r="N20" s="53">
        <v>4</v>
      </c>
      <c r="O20" s="53">
        <v>1</v>
      </c>
      <c r="P20" s="416"/>
      <c r="Q20" s="416"/>
      <c r="R20" s="416"/>
    </row>
    <row r="21" spans="1:18" x14ac:dyDescent="0.2">
      <c r="A21" s="531"/>
      <c r="B21" s="531"/>
      <c r="C21" s="510"/>
      <c r="D21" s="111">
        <v>0</v>
      </c>
      <c r="E21" s="111">
        <v>1</v>
      </c>
      <c r="F21" s="111">
        <v>0</v>
      </c>
      <c r="G21" s="90" t="s">
        <v>609</v>
      </c>
      <c r="H21" s="111"/>
      <c r="I21" s="55" t="s">
        <v>468</v>
      </c>
      <c r="J21" s="416"/>
      <c r="K21" s="366" t="s">
        <v>1356</v>
      </c>
      <c r="L21" s="366" t="s">
        <v>1356</v>
      </c>
      <c r="M21" s="366" t="s">
        <v>1356</v>
      </c>
      <c r="N21" s="366">
        <v>4</v>
      </c>
      <c r="O21" s="366">
        <v>1</v>
      </c>
      <c r="P21" s="416"/>
      <c r="Q21" s="416"/>
      <c r="R21" s="416"/>
    </row>
    <row r="22" spans="1:18" x14ac:dyDescent="0.2">
      <c r="A22" s="111">
        <v>8</v>
      </c>
      <c r="B22" s="111" t="s">
        <v>128</v>
      </c>
      <c r="C22" s="131" t="s">
        <v>129</v>
      </c>
      <c r="D22" s="111">
        <v>1</v>
      </c>
      <c r="E22" s="111">
        <v>1</v>
      </c>
      <c r="F22" s="111">
        <v>0</v>
      </c>
      <c r="G22" s="132" t="s">
        <v>130</v>
      </c>
      <c r="H22" s="56" t="s">
        <v>110</v>
      </c>
      <c r="I22" s="55" t="s">
        <v>467</v>
      </c>
      <c r="J22" s="416"/>
      <c r="K22" s="53" t="s">
        <v>1356</v>
      </c>
      <c r="L22" s="53" t="s">
        <v>1356</v>
      </c>
      <c r="M22" s="53" t="s">
        <v>1356</v>
      </c>
      <c r="N22" s="53">
        <v>5</v>
      </c>
      <c r="O22" s="53">
        <v>1</v>
      </c>
      <c r="P22" s="416"/>
      <c r="Q22" s="53">
        <v>1</v>
      </c>
      <c r="R22" s="416"/>
    </row>
    <row r="23" spans="1:18" s="4" customFormat="1" x14ac:dyDescent="0.2">
      <c r="A23" s="111"/>
      <c r="B23" s="111"/>
      <c r="C23" s="131"/>
      <c r="D23" s="111"/>
      <c r="E23" s="111"/>
      <c r="F23" s="111"/>
      <c r="G23" s="132"/>
      <c r="H23" s="56"/>
      <c r="I23" s="55" t="s">
        <v>468</v>
      </c>
      <c r="J23" s="416"/>
      <c r="K23" s="366" t="s">
        <v>1356</v>
      </c>
      <c r="L23" s="366" t="s">
        <v>1356</v>
      </c>
      <c r="M23" s="366" t="s">
        <v>1356</v>
      </c>
      <c r="N23" s="366">
        <v>5</v>
      </c>
      <c r="O23" s="366">
        <v>1</v>
      </c>
      <c r="P23" s="416"/>
      <c r="Q23" s="366">
        <v>1</v>
      </c>
      <c r="R23" s="416"/>
    </row>
    <row r="24" spans="1:18" ht="16.5" customHeight="1" x14ac:dyDescent="0.2">
      <c r="A24" s="529">
        <v>9</v>
      </c>
      <c r="B24" s="529" t="s">
        <v>131</v>
      </c>
      <c r="C24" s="509" t="s">
        <v>132</v>
      </c>
      <c r="D24" s="111">
        <v>1</v>
      </c>
      <c r="E24" s="111">
        <v>0</v>
      </c>
      <c r="F24" s="111">
        <v>0</v>
      </c>
      <c r="G24" s="132" t="s">
        <v>109</v>
      </c>
      <c r="H24" s="56" t="s">
        <v>110</v>
      </c>
      <c r="I24" s="55" t="s">
        <v>467</v>
      </c>
      <c r="J24" s="416"/>
      <c r="K24" s="53" t="s">
        <v>1356</v>
      </c>
      <c r="L24" s="416"/>
      <c r="M24" s="53" t="s">
        <v>1356</v>
      </c>
      <c r="N24" s="53">
        <v>15</v>
      </c>
      <c r="O24" s="53">
        <v>1</v>
      </c>
      <c r="P24" s="416"/>
      <c r="Q24" s="416"/>
      <c r="R24" s="416"/>
    </row>
    <row r="25" spans="1:18" x14ac:dyDescent="0.2">
      <c r="A25" s="531"/>
      <c r="B25" s="531"/>
      <c r="C25" s="510"/>
      <c r="D25" s="111">
        <v>1</v>
      </c>
      <c r="E25" s="111">
        <v>0</v>
      </c>
      <c r="F25" s="111">
        <v>0</v>
      </c>
      <c r="G25" s="132" t="s">
        <v>133</v>
      </c>
      <c r="H25" s="56"/>
      <c r="I25" s="55" t="s">
        <v>468</v>
      </c>
      <c r="J25" s="416"/>
      <c r="K25" s="366" t="s">
        <v>1356</v>
      </c>
      <c r="L25" s="416"/>
      <c r="M25" s="366" t="s">
        <v>1356</v>
      </c>
      <c r="N25" s="366">
        <v>15</v>
      </c>
      <c r="O25" s="366">
        <v>1</v>
      </c>
      <c r="P25" s="416"/>
      <c r="Q25" s="416"/>
      <c r="R25" s="416"/>
    </row>
    <row r="26" spans="1:18" x14ac:dyDescent="0.2">
      <c r="A26" s="111">
        <v>10</v>
      </c>
      <c r="B26" s="111" t="s">
        <v>134</v>
      </c>
      <c r="C26" s="131" t="s">
        <v>610</v>
      </c>
      <c r="D26" s="111">
        <v>1</v>
      </c>
      <c r="E26" s="111">
        <v>1</v>
      </c>
      <c r="F26" s="111">
        <v>0</v>
      </c>
      <c r="G26" s="132" t="s">
        <v>124</v>
      </c>
      <c r="H26" s="56" t="s">
        <v>110</v>
      </c>
      <c r="I26" s="55" t="s">
        <v>467</v>
      </c>
      <c r="J26" s="416"/>
      <c r="K26" s="53" t="s">
        <v>1356</v>
      </c>
      <c r="L26" s="53" t="s">
        <v>1356</v>
      </c>
      <c r="M26" s="53" t="s">
        <v>1356</v>
      </c>
      <c r="N26" s="53">
        <v>9</v>
      </c>
      <c r="O26" s="53">
        <v>1</v>
      </c>
      <c r="P26" s="416"/>
      <c r="Q26" s="53">
        <v>2</v>
      </c>
      <c r="R26" s="416"/>
    </row>
    <row r="27" spans="1:18" s="4" customFormat="1" x14ac:dyDescent="0.2">
      <c r="A27" s="111"/>
      <c r="B27" s="111"/>
      <c r="C27" s="131"/>
      <c r="D27" s="111"/>
      <c r="E27" s="111"/>
      <c r="F27" s="111"/>
      <c r="G27" s="132"/>
      <c r="H27" s="56"/>
      <c r="I27" s="55" t="s">
        <v>468</v>
      </c>
      <c r="J27" s="416"/>
      <c r="K27" s="366" t="s">
        <v>1356</v>
      </c>
      <c r="L27" s="366" t="s">
        <v>1356</v>
      </c>
      <c r="M27" s="366" t="s">
        <v>1356</v>
      </c>
      <c r="N27" s="366">
        <v>9</v>
      </c>
      <c r="O27" s="366">
        <v>1</v>
      </c>
      <c r="P27" s="416"/>
      <c r="Q27" s="366">
        <v>2</v>
      </c>
      <c r="R27" s="416"/>
    </row>
    <row r="28" spans="1:18" x14ac:dyDescent="0.2">
      <c r="A28" s="144"/>
      <c r="B28" s="145"/>
      <c r="C28" s="146"/>
      <c r="D28" s="138">
        <f>SUM(D8:D26)</f>
        <v>11</v>
      </c>
      <c r="E28" s="138">
        <f>SUM(E8:E26)</f>
        <v>9</v>
      </c>
      <c r="F28" s="138">
        <f>SUM(F8:F26)</f>
        <v>0</v>
      </c>
      <c r="G28" s="138">
        <f>(D28+E28+F28)</f>
        <v>20</v>
      </c>
      <c r="H28" s="145"/>
    </row>
    <row r="29" spans="1:18" x14ac:dyDescent="0.2">
      <c r="A29" s="144"/>
      <c r="B29" s="145"/>
      <c r="C29" s="146"/>
      <c r="D29" s="145"/>
      <c r="E29" s="145"/>
      <c r="F29" s="145"/>
      <c r="G29" s="145"/>
      <c r="H29" s="145"/>
    </row>
    <row r="30" spans="1:18" x14ac:dyDescent="0.2">
      <c r="A30" s="148" t="s">
        <v>474</v>
      </c>
      <c r="B30" s="145"/>
      <c r="C30" s="146"/>
      <c r="D30" s="145"/>
      <c r="E30" s="145"/>
      <c r="F30" s="145"/>
      <c r="G30" s="145"/>
      <c r="H30" s="145"/>
    </row>
    <row r="31" spans="1:18" ht="16.5" customHeight="1" x14ac:dyDescent="0.2">
      <c r="A31" s="550" t="s">
        <v>0</v>
      </c>
      <c r="B31" s="550" t="s">
        <v>106</v>
      </c>
      <c r="C31" s="550" t="s">
        <v>36</v>
      </c>
      <c r="D31" s="552" t="s">
        <v>136</v>
      </c>
      <c r="E31" s="553"/>
      <c r="F31" s="554"/>
      <c r="G31" s="550" t="s">
        <v>7</v>
      </c>
      <c r="H31" s="550" t="s">
        <v>68</v>
      </c>
      <c r="I31" s="479" t="s">
        <v>456</v>
      </c>
      <c r="J31" s="521" t="s">
        <v>457</v>
      </c>
      <c r="K31" s="522"/>
      <c r="L31" s="522"/>
      <c r="M31" s="522"/>
      <c r="N31" s="522"/>
      <c r="O31" s="522"/>
      <c r="P31" s="522"/>
      <c r="Q31" s="522"/>
      <c r="R31" s="523"/>
    </row>
    <row r="32" spans="1:18" ht="33" x14ac:dyDescent="0.2">
      <c r="A32" s="551"/>
      <c r="B32" s="551"/>
      <c r="C32" s="551"/>
      <c r="D32" s="130" t="s">
        <v>4</v>
      </c>
      <c r="E32" s="130" t="s">
        <v>5</v>
      </c>
      <c r="F32" s="130" t="s">
        <v>6</v>
      </c>
      <c r="G32" s="551"/>
      <c r="H32" s="551"/>
      <c r="I32" s="479"/>
      <c r="J32" s="174" t="s">
        <v>458</v>
      </c>
      <c r="K32" s="174" t="s">
        <v>459</v>
      </c>
      <c r="L32" s="55" t="s">
        <v>460</v>
      </c>
      <c r="M32" s="55" t="s">
        <v>461</v>
      </c>
      <c r="N32" s="55" t="s">
        <v>462</v>
      </c>
      <c r="O32" s="55" t="s">
        <v>463</v>
      </c>
      <c r="P32" s="174" t="s">
        <v>464</v>
      </c>
      <c r="Q32" s="174" t="s">
        <v>465</v>
      </c>
      <c r="R32" s="55" t="s">
        <v>466</v>
      </c>
    </row>
    <row r="33" spans="1:18" ht="16.5" customHeight="1" x14ac:dyDescent="0.2">
      <c r="A33" s="529">
        <v>1</v>
      </c>
      <c r="B33" s="546" t="s">
        <v>137</v>
      </c>
      <c r="C33" s="509" t="s">
        <v>138</v>
      </c>
      <c r="D33" s="111">
        <v>0</v>
      </c>
      <c r="E33" s="111">
        <v>2</v>
      </c>
      <c r="F33" s="111">
        <v>0</v>
      </c>
      <c r="G33" s="132" t="s">
        <v>127</v>
      </c>
      <c r="H33" s="56" t="s">
        <v>110</v>
      </c>
      <c r="I33" s="55" t="s">
        <v>467</v>
      </c>
      <c r="J33" s="416"/>
      <c r="K33" s="53" t="s">
        <v>1356</v>
      </c>
      <c r="L33" s="53" t="s">
        <v>1356</v>
      </c>
      <c r="M33" s="53" t="s">
        <v>1356</v>
      </c>
      <c r="N33" s="53">
        <v>8</v>
      </c>
      <c r="O33" s="53">
        <v>3</v>
      </c>
      <c r="P33" s="416"/>
      <c r="Q33" s="53">
        <v>1</v>
      </c>
      <c r="R33" s="53">
        <v>1</v>
      </c>
    </row>
    <row r="34" spans="1:18" x14ac:dyDescent="0.2">
      <c r="A34" s="531"/>
      <c r="B34" s="548"/>
      <c r="C34" s="510"/>
      <c r="D34" s="111">
        <v>1</v>
      </c>
      <c r="E34" s="111">
        <v>0</v>
      </c>
      <c r="F34" s="111">
        <v>0</v>
      </c>
      <c r="G34" s="90" t="s">
        <v>611</v>
      </c>
      <c r="H34" s="90"/>
      <c r="I34" s="55" t="s">
        <v>468</v>
      </c>
      <c r="J34" s="416"/>
      <c r="K34" s="366" t="s">
        <v>1356</v>
      </c>
      <c r="L34" s="366" t="s">
        <v>1356</v>
      </c>
      <c r="M34" s="366" t="s">
        <v>1356</v>
      </c>
      <c r="N34" s="366">
        <v>8</v>
      </c>
      <c r="O34" s="366">
        <v>3</v>
      </c>
      <c r="P34" s="416"/>
      <c r="Q34" s="366">
        <v>1</v>
      </c>
      <c r="R34" s="366">
        <v>1</v>
      </c>
    </row>
    <row r="35" spans="1:18" x14ac:dyDescent="0.2">
      <c r="A35" s="529">
        <v>2</v>
      </c>
      <c r="B35" s="529" t="s">
        <v>140</v>
      </c>
      <c r="C35" s="509" t="s">
        <v>612</v>
      </c>
      <c r="D35" s="111">
        <v>0</v>
      </c>
      <c r="E35" s="111">
        <v>1</v>
      </c>
      <c r="F35" s="111">
        <v>0</v>
      </c>
      <c r="G35" s="131" t="s">
        <v>141</v>
      </c>
      <c r="H35" s="56" t="s">
        <v>110</v>
      </c>
      <c r="I35" s="55" t="s">
        <v>467</v>
      </c>
      <c r="J35" s="416"/>
      <c r="K35" s="53" t="s">
        <v>1356</v>
      </c>
      <c r="L35" s="53" t="s">
        <v>1356</v>
      </c>
      <c r="M35" s="53" t="s">
        <v>1356</v>
      </c>
      <c r="N35" s="53">
        <v>11</v>
      </c>
      <c r="O35" s="53">
        <v>4</v>
      </c>
      <c r="P35" s="416"/>
      <c r="Q35" s="53">
        <v>1</v>
      </c>
      <c r="R35" s="416"/>
    </row>
    <row r="36" spans="1:18" x14ac:dyDescent="0.2">
      <c r="A36" s="530"/>
      <c r="B36" s="530"/>
      <c r="C36" s="549"/>
      <c r="D36" s="111">
        <v>0</v>
      </c>
      <c r="E36" s="111">
        <v>1</v>
      </c>
      <c r="F36" s="111">
        <v>0</v>
      </c>
      <c r="G36" s="132" t="s">
        <v>142</v>
      </c>
      <c r="H36" s="56"/>
      <c r="I36" s="479" t="s">
        <v>468</v>
      </c>
      <c r="J36" s="499"/>
      <c r="K36" s="501" t="s">
        <v>1356</v>
      </c>
      <c r="L36" s="501" t="s">
        <v>1356</v>
      </c>
      <c r="M36" s="501" t="s">
        <v>1356</v>
      </c>
      <c r="N36" s="501">
        <v>11</v>
      </c>
      <c r="O36" s="501">
        <v>4</v>
      </c>
      <c r="P36" s="499"/>
      <c r="Q36" s="501">
        <v>1</v>
      </c>
      <c r="R36" s="499"/>
    </row>
    <row r="37" spans="1:18" x14ac:dyDescent="0.2">
      <c r="A37" s="531"/>
      <c r="B37" s="531"/>
      <c r="C37" s="510"/>
      <c r="D37" s="111">
        <v>1</v>
      </c>
      <c r="E37" s="111">
        <v>0</v>
      </c>
      <c r="F37" s="111">
        <v>0</v>
      </c>
      <c r="G37" s="90" t="s">
        <v>611</v>
      </c>
      <c r="H37" s="90"/>
      <c r="I37" s="479"/>
      <c r="J37" s="500"/>
      <c r="K37" s="502"/>
      <c r="L37" s="502"/>
      <c r="M37" s="502"/>
      <c r="N37" s="502"/>
      <c r="O37" s="502"/>
      <c r="P37" s="500"/>
      <c r="Q37" s="502"/>
      <c r="R37" s="500"/>
    </row>
    <row r="38" spans="1:18" ht="16.5" customHeight="1" x14ac:dyDescent="0.2">
      <c r="A38" s="529">
        <v>3</v>
      </c>
      <c r="B38" s="546" t="s">
        <v>143</v>
      </c>
      <c r="C38" s="509" t="s">
        <v>144</v>
      </c>
      <c r="D38" s="111">
        <v>1</v>
      </c>
      <c r="E38" s="111">
        <v>0</v>
      </c>
      <c r="F38" s="111">
        <v>0</v>
      </c>
      <c r="G38" s="90" t="s">
        <v>158</v>
      </c>
      <c r="H38" s="56" t="s">
        <v>110</v>
      </c>
      <c r="I38" s="55" t="s">
        <v>467</v>
      </c>
      <c r="J38" s="416"/>
      <c r="K38" s="53" t="s">
        <v>1356</v>
      </c>
      <c r="L38" s="53" t="s">
        <v>1356</v>
      </c>
      <c r="M38" s="53" t="s">
        <v>1356</v>
      </c>
      <c r="N38" s="53">
        <v>9</v>
      </c>
      <c r="O38" s="53">
        <v>4</v>
      </c>
      <c r="P38" s="416"/>
      <c r="Q38" s="53">
        <v>7</v>
      </c>
      <c r="R38" s="53">
        <v>1</v>
      </c>
    </row>
    <row r="39" spans="1:18" x14ac:dyDescent="0.2">
      <c r="A39" s="530"/>
      <c r="B39" s="547"/>
      <c r="C39" s="549"/>
      <c r="D39" s="111">
        <v>0</v>
      </c>
      <c r="E39" s="56">
        <v>1</v>
      </c>
      <c r="F39" s="111">
        <v>0</v>
      </c>
      <c r="G39" s="132" t="s">
        <v>142</v>
      </c>
      <c r="H39" s="90"/>
      <c r="I39" s="479" t="s">
        <v>468</v>
      </c>
      <c r="J39" s="499"/>
      <c r="K39" s="501" t="s">
        <v>1356</v>
      </c>
      <c r="L39" s="501" t="s">
        <v>1356</v>
      </c>
      <c r="M39" s="501" t="s">
        <v>1356</v>
      </c>
      <c r="N39" s="501">
        <v>9</v>
      </c>
      <c r="O39" s="501">
        <v>4</v>
      </c>
      <c r="P39" s="499"/>
      <c r="Q39" s="501">
        <v>7</v>
      </c>
      <c r="R39" s="501">
        <v>1</v>
      </c>
    </row>
    <row r="40" spans="1:18" x14ac:dyDescent="0.2">
      <c r="A40" s="531"/>
      <c r="B40" s="548"/>
      <c r="C40" s="510"/>
      <c r="D40" s="56">
        <v>0</v>
      </c>
      <c r="E40" s="111">
        <v>1</v>
      </c>
      <c r="F40" s="111">
        <v>0</v>
      </c>
      <c r="G40" s="90" t="s">
        <v>609</v>
      </c>
      <c r="H40" s="56"/>
      <c r="I40" s="479"/>
      <c r="J40" s="500"/>
      <c r="K40" s="502"/>
      <c r="L40" s="502"/>
      <c r="M40" s="502"/>
      <c r="N40" s="502"/>
      <c r="O40" s="502"/>
      <c r="P40" s="500"/>
      <c r="Q40" s="502"/>
      <c r="R40" s="502"/>
    </row>
    <row r="41" spans="1:18" x14ac:dyDescent="0.2">
      <c r="A41" s="529">
        <v>4</v>
      </c>
      <c r="B41" s="546" t="s">
        <v>145</v>
      </c>
      <c r="C41" s="509" t="s">
        <v>146</v>
      </c>
      <c r="D41" s="111">
        <v>1</v>
      </c>
      <c r="E41" s="111">
        <v>1</v>
      </c>
      <c r="F41" s="111">
        <v>0</v>
      </c>
      <c r="G41" s="116" t="s">
        <v>613</v>
      </c>
      <c r="H41" s="56" t="s">
        <v>110</v>
      </c>
      <c r="I41" s="55" t="s">
        <v>467</v>
      </c>
      <c r="J41" s="416"/>
      <c r="K41" s="53" t="s">
        <v>1356</v>
      </c>
      <c r="L41" s="53" t="s">
        <v>1356</v>
      </c>
      <c r="M41" s="53" t="s">
        <v>1356</v>
      </c>
      <c r="N41" s="53">
        <v>13</v>
      </c>
      <c r="O41" s="53">
        <v>2</v>
      </c>
      <c r="P41" s="416"/>
      <c r="Q41" s="416"/>
      <c r="R41" s="416"/>
    </row>
    <row r="42" spans="1:18" x14ac:dyDescent="0.2">
      <c r="A42" s="531"/>
      <c r="B42" s="548"/>
      <c r="C42" s="510"/>
      <c r="D42" s="111">
        <v>0</v>
      </c>
      <c r="E42" s="111">
        <v>1</v>
      </c>
      <c r="F42" s="111">
        <v>0</v>
      </c>
      <c r="G42" s="90" t="s">
        <v>609</v>
      </c>
      <c r="H42" s="111"/>
      <c r="I42" s="55" t="s">
        <v>468</v>
      </c>
      <c r="J42" s="416"/>
      <c r="K42" s="53" t="s">
        <v>1356</v>
      </c>
      <c r="L42" s="53" t="s">
        <v>1356</v>
      </c>
      <c r="M42" s="53" t="s">
        <v>1356</v>
      </c>
      <c r="N42" s="53">
        <v>13</v>
      </c>
      <c r="O42" s="53">
        <v>2</v>
      </c>
      <c r="P42" s="416"/>
      <c r="Q42" s="416"/>
      <c r="R42" s="416"/>
    </row>
    <row r="43" spans="1:18" ht="16.5" customHeight="1" x14ac:dyDescent="0.2">
      <c r="A43" s="529">
        <v>5</v>
      </c>
      <c r="B43" s="546" t="s">
        <v>147</v>
      </c>
      <c r="C43" s="509" t="s">
        <v>148</v>
      </c>
      <c r="D43" s="111">
        <v>1</v>
      </c>
      <c r="E43" s="111">
        <v>0</v>
      </c>
      <c r="F43" s="111">
        <v>0</v>
      </c>
      <c r="G43" s="132" t="s">
        <v>149</v>
      </c>
      <c r="H43" s="56" t="s">
        <v>110</v>
      </c>
      <c r="I43" s="55" t="s">
        <v>467</v>
      </c>
      <c r="J43" s="416"/>
      <c r="K43" s="53" t="s">
        <v>1356</v>
      </c>
      <c r="L43" s="53" t="s">
        <v>1356</v>
      </c>
      <c r="M43" s="53" t="s">
        <v>1356</v>
      </c>
      <c r="N43" s="53">
        <v>9</v>
      </c>
      <c r="O43" s="53">
        <v>3</v>
      </c>
      <c r="P43" s="416"/>
      <c r="Q43" s="53">
        <v>5</v>
      </c>
      <c r="R43" s="53">
        <v>2</v>
      </c>
    </row>
    <row r="44" spans="1:18" x14ac:dyDescent="0.2">
      <c r="A44" s="531"/>
      <c r="B44" s="548"/>
      <c r="C44" s="510"/>
      <c r="D44" s="111">
        <v>0</v>
      </c>
      <c r="E44" s="111">
        <v>1</v>
      </c>
      <c r="F44" s="111">
        <v>0</v>
      </c>
      <c r="G44" s="90" t="s">
        <v>139</v>
      </c>
      <c r="H44" s="90"/>
      <c r="I44" s="55" t="s">
        <v>468</v>
      </c>
      <c r="J44" s="416"/>
      <c r="K44" s="53" t="s">
        <v>1356</v>
      </c>
      <c r="L44" s="53" t="s">
        <v>1356</v>
      </c>
      <c r="M44" s="53" t="s">
        <v>1356</v>
      </c>
      <c r="N44" s="366">
        <v>9</v>
      </c>
      <c r="O44" s="366">
        <v>3</v>
      </c>
      <c r="P44" s="416"/>
      <c r="Q44" s="366">
        <v>5</v>
      </c>
      <c r="R44" s="366">
        <v>2</v>
      </c>
    </row>
    <row r="45" spans="1:18" ht="16.5" customHeight="1" x14ac:dyDescent="0.2">
      <c r="A45" s="529">
        <v>6</v>
      </c>
      <c r="B45" s="546" t="s">
        <v>150</v>
      </c>
      <c r="C45" s="509" t="s">
        <v>151</v>
      </c>
      <c r="D45" s="111">
        <v>0</v>
      </c>
      <c r="E45" s="111">
        <v>1</v>
      </c>
      <c r="F45" s="111">
        <v>0</v>
      </c>
      <c r="G45" s="116" t="s">
        <v>613</v>
      </c>
      <c r="H45" s="56" t="s">
        <v>110</v>
      </c>
      <c r="I45" s="55" t="s">
        <v>467</v>
      </c>
      <c r="J45" s="416"/>
      <c r="K45" s="53" t="s">
        <v>1356</v>
      </c>
      <c r="L45" s="53" t="s">
        <v>1356</v>
      </c>
      <c r="M45" s="53" t="s">
        <v>1356</v>
      </c>
      <c r="N45" s="53">
        <v>10</v>
      </c>
      <c r="O45" s="53">
        <v>3</v>
      </c>
      <c r="P45" s="416"/>
      <c r="Q45" s="53">
        <v>7</v>
      </c>
      <c r="R45" s="416"/>
    </row>
    <row r="46" spans="1:18" x14ac:dyDescent="0.2">
      <c r="A46" s="531"/>
      <c r="B46" s="548"/>
      <c r="C46" s="510"/>
      <c r="D46" s="111">
        <v>1</v>
      </c>
      <c r="E46" s="111">
        <v>0</v>
      </c>
      <c r="F46" s="111">
        <v>0</v>
      </c>
      <c r="G46" s="90" t="s">
        <v>611</v>
      </c>
      <c r="H46" s="90"/>
      <c r="I46" s="55" t="s">
        <v>468</v>
      </c>
      <c r="J46" s="416"/>
      <c r="K46" s="366" t="s">
        <v>1356</v>
      </c>
      <c r="L46" s="366" t="s">
        <v>1356</v>
      </c>
      <c r="M46" s="366" t="s">
        <v>1356</v>
      </c>
      <c r="N46" s="366">
        <v>10</v>
      </c>
      <c r="O46" s="366">
        <v>3</v>
      </c>
      <c r="P46" s="416"/>
      <c r="Q46" s="366">
        <v>7</v>
      </c>
      <c r="R46" s="416"/>
    </row>
    <row r="47" spans="1:18" x14ac:dyDescent="0.2">
      <c r="A47" s="529">
        <v>7</v>
      </c>
      <c r="B47" s="546" t="s">
        <v>152</v>
      </c>
      <c r="C47" s="509" t="s">
        <v>153</v>
      </c>
      <c r="D47" s="56">
        <v>0</v>
      </c>
      <c r="E47" s="111">
        <v>0</v>
      </c>
      <c r="F47" s="111">
        <v>1</v>
      </c>
      <c r="G47" s="131" t="s">
        <v>141</v>
      </c>
      <c r="H47" s="56" t="s">
        <v>110</v>
      </c>
      <c r="I47" s="479" t="s">
        <v>467</v>
      </c>
      <c r="J47" s="470" t="s">
        <v>1423</v>
      </c>
      <c r="K47" s="471"/>
      <c r="L47" s="471"/>
      <c r="M47" s="471"/>
      <c r="N47" s="471"/>
      <c r="O47" s="471"/>
      <c r="P47" s="471"/>
      <c r="Q47" s="471"/>
      <c r="R47" s="472"/>
    </row>
    <row r="48" spans="1:18" x14ac:dyDescent="0.2">
      <c r="A48" s="530"/>
      <c r="B48" s="547"/>
      <c r="C48" s="549"/>
      <c r="D48" s="56">
        <v>0</v>
      </c>
      <c r="E48" s="111">
        <v>0</v>
      </c>
      <c r="F48" s="111">
        <v>1</v>
      </c>
      <c r="G48" s="132" t="s">
        <v>113</v>
      </c>
      <c r="H48" s="90"/>
      <c r="I48" s="479"/>
      <c r="J48" s="476"/>
      <c r="K48" s="477"/>
      <c r="L48" s="477"/>
      <c r="M48" s="477"/>
      <c r="N48" s="477"/>
      <c r="O48" s="477"/>
      <c r="P48" s="477"/>
      <c r="Q48" s="477"/>
      <c r="R48" s="478"/>
    </row>
    <row r="49" spans="1:18" x14ac:dyDescent="0.2">
      <c r="A49" s="530"/>
      <c r="B49" s="547"/>
      <c r="C49" s="549"/>
      <c r="D49" s="56">
        <v>0</v>
      </c>
      <c r="E49" s="111">
        <v>0</v>
      </c>
      <c r="F49" s="111">
        <v>1</v>
      </c>
      <c r="G49" s="90" t="s">
        <v>611</v>
      </c>
      <c r="H49" s="90"/>
      <c r="I49" s="479" t="s">
        <v>468</v>
      </c>
      <c r="J49" s="476"/>
      <c r="K49" s="477"/>
      <c r="L49" s="477"/>
      <c r="M49" s="477"/>
      <c r="N49" s="477"/>
      <c r="O49" s="477"/>
      <c r="P49" s="477"/>
      <c r="Q49" s="477"/>
      <c r="R49" s="478"/>
    </row>
    <row r="50" spans="1:18" x14ac:dyDescent="0.2">
      <c r="A50" s="531"/>
      <c r="B50" s="548"/>
      <c r="C50" s="510"/>
      <c r="D50" s="56">
        <v>0</v>
      </c>
      <c r="E50" s="56">
        <v>0</v>
      </c>
      <c r="F50" s="111">
        <v>1</v>
      </c>
      <c r="G50" s="90" t="s">
        <v>609</v>
      </c>
      <c r="H50" s="90"/>
      <c r="I50" s="479"/>
      <c r="J50" s="473"/>
      <c r="K50" s="474"/>
      <c r="L50" s="474"/>
      <c r="M50" s="474"/>
      <c r="N50" s="474"/>
      <c r="O50" s="474"/>
      <c r="P50" s="474"/>
      <c r="Q50" s="474"/>
      <c r="R50" s="475"/>
    </row>
    <row r="51" spans="1:18" x14ac:dyDescent="0.2">
      <c r="A51" s="144"/>
      <c r="B51" s="145"/>
      <c r="C51" s="146"/>
      <c r="D51" s="138">
        <f>SUM(D33:D50)</f>
        <v>6</v>
      </c>
      <c r="E51" s="138">
        <f>SUM(E33:E50)</f>
        <v>10</v>
      </c>
      <c r="F51" s="138">
        <f>SUM(F33:F50)</f>
        <v>4</v>
      </c>
      <c r="G51" s="138">
        <f>(D51+E51+F51)</f>
        <v>20</v>
      </c>
      <c r="H51" s="145"/>
    </row>
    <row r="52" spans="1:18" x14ac:dyDescent="0.2">
      <c r="A52" s="139"/>
      <c r="B52" s="141"/>
      <c r="C52" s="140"/>
      <c r="D52" s="141"/>
      <c r="E52" s="141"/>
      <c r="F52" s="139"/>
      <c r="G52" s="57"/>
      <c r="H52" s="147"/>
    </row>
    <row r="53" spans="1:18" x14ac:dyDescent="0.2">
      <c r="A53" s="148" t="s">
        <v>615</v>
      </c>
      <c r="B53" s="145"/>
      <c r="C53" s="146"/>
      <c r="D53" s="145"/>
      <c r="E53" s="145"/>
      <c r="F53" s="145"/>
      <c r="G53" s="145"/>
      <c r="H53" s="145"/>
    </row>
    <row r="54" spans="1:18" x14ac:dyDescent="0.2">
      <c r="A54" s="550" t="s">
        <v>0</v>
      </c>
      <c r="B54" s="550" t="s">
        <v>106</v>
      </c>
      <c r="C54" s="550" t="s">
        <v>36</v>
      </c>
      <c r="D54" s="552" t="s">
        <v>3</v>
      </c>
      <c r="E54" s="553"/>
      <c r="F54" s="554"/>
      <c r="G54" s="550" t="s">
        <v>7</v>
      </c>
      <c r="H54" s="550" t="s">
        <v>68</v>
      </c>
      <c r="I54" s="479" t="s">
        <v>456</v>
      </c>
      <c r="J54" s="521" t="s">
        <v>457</v>
      </c>
      <c r="K54" s="522"/>
      <c r="L54" s="522"/>
      <c r="M54" s="522"/>
      <c r="N54" s="522"/>
      <c r="O54" s="522"/>
      <c r="P54" s="522"/>
      <c r="Q54" s="522"/>
      <c r="R54" s="523"/>
    </row>
    <row r="55" spans="1:18" ht="33" x14ac:dyDescent="0.2">
      <c r="A55" s="551"/>
      <c r="B55" s="551"/>
      <c r="C55" s="551"/>
      <c r="D55" s="142" t="s">
        <v>4</v>
      </c>
      <c r="E55" s="142" t="s">
        <v>5</v>
      </c>
      <c r="F55" s="142" t="s">
        <v>6</v>
      </c>
      <c r="G55" s="551"/>
      <c r="H55" s="551"/>
      <c r="I55" s="479"/>
      <c r="J55" s="174" t="s">
        <v>458</v>
      </c>
      <c r="K55" s="174" t="s">
        <v>459</v>
      </c>
      <c r="L55" s="55" t="s">
        <v>460</v>
      </c>
      <c r="M55" s="55" t="s">
        <v>461</v>
      </c>
      <c r="N55" s="55" t="s">
        <v>462</v>
      </c>
      <c r="O55" s="55" t="s">
        <v>463</v>
      </c>
      <c r="P55" s="174" t="s">
        <v>464</v>
      </c>
      <c r="Q55" s="174" t="s">
        <v>465</v>
      </c>
      <c r="R55" s="55" t="s">
        <v>466</v>
      </c>
    </row>
    <row r="56" spans="1:18" x14ac:dyDescent="0.2">
      <c r="A56" s="111">
        <v>1</v>
      </c>
      <c r="B56" s="151" t="s">
        <v>614</v>
      </c>
      <c r="C56" s="131" t="s">
        <v>201</v>
      </c>
      <c r="D56" s="111">
        <v>1</v>
      </c>
      <c r="E56" s="111">
        <v>1</v>
      </c>
      <c r="F56" s="135">
        <v>0</v>
      </c>
      <c r="G56" s="132" t="s">
        <v>113</v>
      </c>
      <c r="H56" s="56" t="s">
        <v>110</v>
      </c>
      <c r="I56" s="55" t="s">
        <v>467</v>
      </c>
      <c r="J56" s="53" t="s">
        <v>1356</v>
      </c>
      <c r="K56" s="53" t="s">
        <v>1356</v>
      </c>
      <c r="L56" s="53" t="s">
        <v>1356</v>
      </c>
      <c r="M56" s="53" t="s">
        <v>1356</v>
      </c>
      <c r="N56" s="53">
        <v>6</v>
      </c>
      <c r="O56" s="53">
        <v>1</v>
      </c>
      <c r="P56" s="417"/>
      <c r="Q56" s="417"/>
      <c r="R56" s="53">
        <v>6</v>
      </c>
    </row>
    <row r="57" spans="1:18" s="4" customFormat="1" x14ac:dyDescent="0.2">
      <c r="A57" s="133"/>
      <c r="B57" s="163"/>
      <c r="C57" s="136"/>
      <c r="D57" s="111"/>
      <c r="E57" s="111"/>
      <c r="F57" s="135"/>
      <c r="G57" s="137"/>
      <c r="H57" s="56"/>
      <c r="I57" s="55" t="s">
        <v>468</v>
      </c>
      <c r="J57" s="366" t="s">
        <v>1356</v>
      </c>
      <c r="K57" s="366" t="s">
        <v>1356</v>
      </c>
      <c r="L57" s="366" t="s">
        <v>1356</v>
      </c>
      <c r="M57" s="366" t="s">
        <v>1356</v>
      </c>
      <c r="N57" s="366">
        <v>6</v>
      </c>
      <c r="O57" s="366">
        <v>1</v>
      </c>
      <c r="P57" s="417"/>
      <c r="Q57" s="417"/>
      <c r="R57" s="366">
        <v>6</v>
      </c>
    </row>
    <row r="58" spans="1:18" x14ac:dyDescent="0.2">
      <c r="A58" s="530">
        <v>2</v>
      </c>
      <c r="B58" s="555" t="s">
        <v>160</v>
      </c>
      <c r="C58" s="509" t="s">
        <v>161</v>
      </c>
      <c r="D58" s="111">
        <v>0</v>
      </c>
      <c r="E58" s="111">
        <v>0</v>
      </c>
      <c r="F58" s="111">
        <v>1</v>
      </c>
      <c r="G58" s="137" t="s">
        <v>133</v>
      </c>
      <c r="H58" s="56" t="s">
        <v>110</v>
      </c>
      <c r="I58" s="55" t="s">
        <v>467</v>
      </c>
      <c r="J58" s="470" t="s">
        <v>1423</v>
      </c>
      <c r="K58" s="471"/>
      <c r="L58" s="471"/>
      <c r="M58" s="471"/>
      <c r="N58" s="471"/>
      <c r="O58" s="471"/>
      <c r="P58" s="471"/>
      <c r="Q58" s="471"/>
      <c r="R58" s="472"/>
    </row>
    <row r="59" spans="1:18" x14ac:dyDescent="0.2">
      <c r="A59" s="530"/>
      <c r="B59" s="556"/>
      <c r="C59" s="549"/>
      <c r="D59" s="111">
        <v>0</v>
      </c>
      <c r="E59" s="111">
        <v>0</v>
      </c>
      <c r="F59" s="111">
        <v>1</v>
      </c>
      <c r="G59" s="132" t="s">
        <v>163</v>
      </c>
      <c r="H59" s="90"/>
      <c r="I59" s="479" t="s">
        <v>468</v>
      </c>
      <c r="J59" s="476"/>
      <c r="K59" s="477"/>
      <c r="L59" s="477"/>
      <c r="M59" s="477"/>
      <c r="N59" s="477"/>
      <c r="O59" s="477"/>
      <c r="P59" s="477"/>
      <c r="Q59" s="477"/>
      <c r="R59" s="478"/>
    </row>
    <row r="60" spans="1:18" x14ac:dyDescent="0.2">
      <c r="A60" s="531"/>
      <c r="B60" s="557"/>
      <c r="C60" s="510"/>
      <c r="D60" s="111">
        <v>0</v>
      </c>
      <c r="E60" s="111">
        <v>0</v>
      </c>
      <c r="F60" s="111">
        <v>1</v>
      </c>
      <c r="G60" s="132" t="s">
        <v>142</v>
      </c>
      <c r="H60" s="90"/>
      <c r="I60" s="479"/>
      <c r="J60" s="473"/>
      <c r="K60" s="474"/>
      <c r="L60" s="474"/>
      <c r="M60" s="474"/>
      <c r="N60" s="474"/>
      <c r="O60" s="474"/>
      <c r="P60" s="474"/>
      <c r="Q60" s="474"/>
      <c r="R60" s="475"/>
    </row>
    <row r="61" spans="1:18" x14ac:dyDescent="0.2">
      <c r="A61" s="529">
        <v>3</v>
      </c>
      <c r="B61" s="149" t="s">
        <v>164</v>
      </c>
      <c r="C61" s="157" t="s">
        <v>165</v>
      </c>
      <c r="D61" s="111">
        <v>0</v>
      </c>
      <c r="E61" s="111">
        <v>0</v>
      </c>
      <c r="F61" s="111">
        <v>1</v>
      </c>
      <c r="G61" s="132" t="s">
        <v>166</v>
      </c>
      <c r="H61" s="56" t="s">
        <v>110</v>
      </c>
      <c r="I61" s="55" t="s">
        <v>467</v>
      </c>
      <c r="J61" s="470" t="s">
        <v>1421</v>
      </c>
      <c r="K61" s="471"/>
      <c r="L61" s="471"/>
      <c r="M61" s="471"/>
      <c r="N61" s="471"/>
      <c r="O61" s="471"/>
      <c r="P61" s="471"/>
      <c r="Q61" s="471"/>
      <c r="R61" s="472"/>
    </row>
    <row r="62" spans="1:18" x14ac:dyDescent="0.2">
      <c r="A62" s="530"/>
      <c r="B62" s="149"/>
      <c r="C62" s="150"/>
      <c r="D62" s="111">
        <v>0</v>
      </c>
      <c r="E62" s="111">
        <v>0</v>
      </c>
      <c r="F62" s="111">
        <v>1</v>
      </c>
      <c r="G62" s="132" t="s">
        <v>109</v>
      </c>
      <c r="H62" s="56"/>
      <c r="I62" s="479" t="s">
        <v>468</v>
      </c>
      <c r="J62" s="476"/>
      <c r="K62" s="477"/>
      <c r="L62" s="477"/>
      <c r="M62" s="477"/>
      <c r="N62" s="477"/>
      <c r="O62" s="477"/>
      <c r="P62" s="477"/>
      <c r="Q62" s="477"/>
      <c r="R62" s="478"/>
    </row>
    <row r="63" spans="1:18" x14ac:dyDescent="0.2">
      <c r="A63" s="531"/>
      <c r="B63" s="149"/>
      <c r="C63" s="150"/>
      <c r="D63" s="111">
        <v>0</v>
      </c>
      <c r="E63" s="111">
        <v>0</v>
      </c>
      <c r="F63" s="111">
        <v>1</v>
      </c>
      <c r="G63" s="145" t="s">
        <v>607</v>
      </c>
      <c r="H63" s="56"/>
      <c r="I63" s="479"/>
      <c r="J63" s="473"/>
      <c r="K63" s="474"/>
      <c r="L63" s="474"/>
      <c r="M63" s="474"/>
      <c r="N63" s="474"/>
      <c r="O63" s="474"/>
      <c r="P63" s="474"/>
      <c r="Q63" s="474"/>
      <c r="R63" s="475"/>
    </row>
    <row r="64" spans="1:18" x14ac:dyDescent="0.2">
      <c r="A64" s="529">
        <v>4</v>
      </c>
      <c r="B64" s="555" t="s">
        <v>167</v>
      </c>
      <c r="C64" s="509" t="s">
        <v>168</v>
      </c>
      <c r="D64" s="111">
        <v>0</v>
      </c>
      <c r="E64" s="111">
        <v>0</v>
      </c>
      <c r="F64" s="111">
        <v>1</v>
      </c>
      <c r="G64" s="132" t="s">
        <v>127</v>
      </c>
      <c r="H64" s="56" t="s">
        <v>110</v>
      </c>
      <c r="I64" s="479" t="s">
        <v>467</v>
      </c>
      <c r="J64" s="470" t="s">
        <v>1423</v>
      </c>
      <c r="K64" s="471"/>
      <c r="L64" s="471"/>
      <c r="M64" s="471"/>
      <c r="N64" s="471"/>
      <c r="O64" s="471"/>
      <c r="P64" s="471"/>
      <c r="Q64" s="471"/>
      <c r="R64" s="472"/>
    </row>
    <row r="65" spans="1:18" x14ac:dyDescent="0.2">
      <c r="A65" s="530"/>
      <c r="B65" s="556"/>
      <c r="C65" s="549"/>
      <c r="D65" s="111">
        <v>0</v>
      </c>
      <c r="E65" s="111">
        <v>0</v>
      </c>
      <c r="F65" s="111">
        <v>1</v>
      </c>
      <c r="G65" s="132" t="s">
        <v>155</v>
      </c>
      <c r="H65" s="56"/>
      <c r="I65" s="479"/>
      <c r="J65" s="476"/>
      <c r="K65" s="477"/>
      <c r="L65" s="477"/>
      <c r="M65" s="477"/>
      <c r="N65" s="477"/>
      <c r="O65" s="477"/>
      <c r="P65" s="477"/>
      <c r="Q65" s="477"/>
      <c r="R65" s="478"/>
    </row>
    <row r="66" spans="1:18" x14ac:dyDescent="0.2">
      <c r="A66" s="530"/>
      <c r="B66" s="556"/>
      <c r="C66" s="549"/>
      <c r="D66" s="111">
        <v>0</v>
      </c>
      <c r="E66" s="111">
        <v>0</v>
      </c>
      <c r="F66" s="111">
        <v>1</v>
      </c>
      <c r="G66" s="132" t="s">
        <v>157</v>
      </c>
      <c r="H66" s="56"/>
      <c r="I66" s="479"/>
      <c r="J66" s="476"/>
      <c r="K66" s="477"/>
      <c r="L66" s="477"/>
      <c r="M66" s="477"/>
      <c r="N66" s="477"/>
      <c r="O66" s="477"/>
      <c r="P66" s="477"/>
      <c r="Q66" s="477"/>
      <c r="R66" s="478"/>
    </row>
    <row r="67" spans="1:18" x14ac:dyDescent="0.2">
      <c r="A67" s="530"/>
      <c r="B67" s="556"/>
      <c r="C67" s="549"/>
      <c r="D67" s="111">
        <v>0</v>
      </c>
      <c r="E67" s="111">
        <v>0</v>
      </c>
      <c r="F67" s="111">
        <v>1</v>
      </c>
      <c r="G67" s="132" t="s">
        <v>158</v>
      </c>
      <c r="H67" s="56"/>
      <c r="I67" s="479"/>
      <c r="J67" s="476"/>
      <c r="K67" s="477"/>
      <c r="L67" s="477"/>
      <c r="M67" s="477"/>
      <c r="N67" s="477"/>
      <c r="O67" s="477"/>
      <c r="P67" s="477"/>
      <c r="Q67" s="477"/>
      <c r="R67" s="478"/>
    </row>
    <row r="68" spans="1:18" x14ac:dyDescent="0.2">
      <c r="A68" s="530"/>
      <c r="B68" s="556"/>
      <c r="C68" s="549"/>
      <c r="D68" s="111">
        <v>0</v>
      </c>
      <c r="E68" s="111">
        <v>0</v>
      </c>
      <c r="F68" s="111">
        <v>1</v>
      </c>
      <c r="G68" s="132" t="s">
        <v>159</v>
      </c>
      <c r="H68" s="90"/>
      <c r="I68" s="479" t="s">
        <v>468</v>
      </c>
      <c r="J68" s="476"/>
      <c r="K68" s="477"/>
      <c r="L68" s="477"/>
      <c r="M68" s="477"/>
      <c r="N68" s="477"/>
      <c r="O68" s="477"/>
      <c r="P68" s="477"/>
      <c r="Q68" s="477"/>
      <c r="R68" s="478"/>
    </row>
    <row r="69" spans="1:18" x14ac:dyDescent="0.2">
      <c r="A69" s="530"/>
      <c r="B69" s="556"/>
      <c r="C69" s="549"/>
      <c r="D69" s="111">
        <v>0</v>
      </c>
      <c r="E69" s="111">
        <v>0</v>
      </c>
      <c r="F69" s="111">
        <v>1</v>
      </c>
      <c r="G69" s="132" t="s">
        <v>149</v>
      </c>
      <c r="H69" s="90"/>
      <c r="I69" s="479"/>
      <c r="J69" s="476"/>
      <c r="K69" s="477"/>
      <c r="L69" s="477"/>
      <c r="M69" s="477"/>
      <c r="N69" s="477"/>
      <c r="O69" s="477"/>
      <c r="P69" s="477"/>
      <c r="Q69" s="477"/>
      <c r="R69" s="478"/>
    </row>
    <row r="70" spans="1:18" x14ac:dyDescent="0.2">
      <c r="A70" s="530"/>
      <c r="B70" s="556"/>
      <c r="C70" s="549"/>
      <c r="D70" s="111">
        <v>0</v>
      </c>
      <c r="E70" s="111">
        <v>0</v>
      </c>
      <c r="F70" s="111">
        <v>1</v>
      </c>
      <c r="G70" s="132" t="s">
        <v>162</v>
      </c>
      <c r="H70" s="90"/>
      <c r="I70" s="479"/>
      <c r="J70" s="476"/>
      <c r="K70" s="477"/>
      <c r="L70" s="477"/>
      <c r="M70" s="477"/>
      <c r="N70" s="477"/>
      <c r="O70" s="477"/>
      <c r="P70" s="477"/>
      <c r="Q70" s="477"/>
      <c r="R70" s="478"/>
    </row>
    <row r="71" spans="1:18" x14ac:dyDescent="0.2">
      <c r="A71" s="531"/>
      <c r="B71" s="557"/>
      <c r="C71" s="510"/>
      <c r="D71" s="111">
        <v>0</v>
      </c>
      <c r="E71" s="111">
        <v>0</v>
      </c>
      <c r="F71" s="111">
        <v>1</v>
      </c>
      <c r="G71" s="132" t="s">
        <v>113</v>
      </c>
      <c r="H71" s="90"/>
      <c r="I71" s="479"/>
      <c r="J71" s="473"/>
      <c r="K71" s="474"/>
      <c r="L71" s="474"/>
      <c r="M71" s="474"/>
      <c r="N71" s="474"/>
      <c r="O71" s="474"/>
      <c r="P71" s="474"/>
      <c r="Q71" s="474"/>
      <c r="R71" s="475"/>
    </row>
    <row r="72" spans="1:18" x14ac:dyDescent="0.2">
      <c r="A72" s="139"/>
      <c r="B72" s="154"/>
      <c r="C72" s="158"/>
      <c r="D72" s="152">
        <f>SUM(D56:D71)</f>
        <v>1</v>
      </c>
      <c r="E72" s="153">
        <f>SUM(E56:E71)</f>
        <v>1</v>
      </c>
      <c r="F72" s="152">
        <f>SUM(F56:F71)</f>
        <v>14</v>
      </c>
      <c r="G72" s="138">
        <f>(D72+E72+F72)</f>
        <v>16</v>
      </c>
      <c r="H72" s="145"/>
    </row>
  </sheetData>
  <mergeCells count="103">
    <mergeCell ref="A31:A32"/>
    <mergeCell ref="B31:B32"/>
    <mergeCell ref="A14:A15"/>
    <mergeCell ref="B14:B15"/>
    <mergeCell ref="C14:C15"/>
    <mergeCell ref="A18:A19"/>
    <mergeCell ref="B18:B19"/>
    <mergeCell ref="C18:C19"/>
    <mergeCell ref="A10:A11"/>
    <mergeCell ref="B10:B11"/>
    <mergeCell ref="C10:C11"/>
    <mergeCell ref="A12:A13"/>
    <mergeCell ref="B12:B13"/>
    <mergeCell ref="C12:C13"/>
    <mergeCell ref="B6:B7"/>
    <mergeCell ref="C6:C7"/>
    <mergeCell ref="D6:F6"/>
    <mergeCell ref="G6:G7"/>
    <mergeCell ref="H6:H7"/>
    <mergeCell ref="I47:I48"/>
    <mergeCell ref="I49:I50"/>
    <mergeCell ref="I36:I37"/>
    <mergeCell ref="I39:I40"/>
    <mergeCell ref="D54:F54"/>
    <mergeCell ref="G54:G55"/>
    <mergeCell ref="H54:H55"/>
    <mergeCell ref="A47:A50"/>
    <mergeCell ref="B47:B50"/>
    <mergeCell ref="C47:C50"/>
    <mergeCell ref="A43:A44"/>
    <mergeCell ref="B43:B44"/>
    <mergeCell ref="C43:C44"/>
    <mergeCell ref="A45:A46"/>
    <mergeCell ref="B45:B46"/>
    <mergeCell ref="C45:C46"/>
    <mergeCell ref="A58:A60"/>
    <mergeCell ref="B58:B60"/>
    <mergeCell ref="C58:C60"/>
    <mergeCell ref="A61:A63"/>
    <mergeCell ref="A64:A71"/>
    <mergeCell ref="B64:B71"/>
    <mergeCell ref="C64:C71"/>
    <mergeCell ref="A54:A55"/>
    <mergeCell ref="B54:B55"/>
    <mergeCell ref="C54:C55"/>
    <mergeCell ref="A41:A42"/>
    <mergeCell ref="B41:B42"/>
    <mergeCell ref="C41:C42"/>
    <mergeCell ref="A33:A34"/>
    <mergeCell ref="B33:B34"/>
    <mergeCell ref="C33:C34"/>
    <mergeCell ref="A35:A37"/>
    <mergeCell ref="B35:B37"/>
    <mergeCell ref="C35:C37"/>
    <mergeCell ref="A1:R1"/>
    <mergeCell ref="A2:R2"/>
    <mergeCell ref="A3:R3"/>
    <mergeCell ref="I6:I7"/>
    <mergeCell ref="J6:R6"/>
    <mergeCell ref="I31:I32"/>
    <mergeCell ref="J31:R31"/>
    <mergeCell ref="A38:A40"/>
    <mergeCell ref="B38:B40"/>
    <mergeCell ref="C38:C40"/>
    <mergeCell ref="R36:R37"/>
    <mergeCell ref="J39:J40"/>
    <mergeCell ref="K39:K40"/>
    <mergeCell ref="C31:C32"/>
    <mergeCell ref="D31:F31"/>
    <mergeCell ref="G31:G32"/>
    <mergeCell ref="H31:H32"/>
    <mergeCell ref="A20:A21"/>
    <mergeCell ref="B20:B21"/>
    <mergeCell ref="C20:C21"/>
    <mergeCell ref="A24:A25"/>
    <mergeCell ref="B24:B25"/>
    <mergeCell ref="C24:C25"/>
    <mergeCell ref="A6:A7"/>
    <mergeCell ref="J47:R50"/>
    <mergeCell ref="J36:J37"/>
    <mergeCell ref="K36:K37"/>
    <mergeCell ref="L39:L40"/>
    <mergeCell ref="M39:M40"/>
    <mergeCell ref="N39:N40"/>
    <mergeCell ref="O39:O40"/>
    <mergeCell ref="P39:P40"/>
    <mergeCell ref="Q39:Q40"/>
    <mergeCell ref="R39:R40"/>
    <mergeCell ref="L36:L37"/>
    <mergeCell ref="M36:M37"/>
    <mergeCell ref="N36:N37"/>
    <mergeCell ref="O36:O37"/>
    <mergeCell ref="P36:P37"/>
    <mergeCell ref="Q36:Q37"/>
    <mergeCell ref="I68:I71"/>
    <mergeCell ref="J64:R71"/>
    <mergeCell ref="I54:I55"/>
    <mergeCell ref="J54:R54"/>
    <mergeCell ref="I62:I63"/>
    <mergeCell ref="I59:I60"/>
    <mergeCell ref="I64:I67"/>
    <mergeCell ref="J58:R60"/>
    <mergeCell ref="J61:R6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93"/>
  <sheetViews>
    <sheetView topLeftCell="A79" zoomScale="80" zoomScaleNormal="80" workbookViewId="0">
      <selection activeCell="H20" sqref="H20"/>
    </sheetView>
  </sheetViews>
  <sheetFormatPr defaultRowHeight="16.5" x14ac:dyDescent="0.2"/>
  <cols>
    <col min="1" max="1" width="5" style="31" customWidth="1"/>
    <col min="2" max="2" width="8.75" style="31" bestFit="1" customWidth="1"/>
    <col min="3" max="3" width="18.125" style="165" customWidth="1"/>
    <col min="4" max="7" width="4.875" style="31" customWidth="1"/>
    <col min="8" max="8" width="27.125" style="166" customWidth="1"/>
    <col min="9" max="9" width="4.875" style="31" bestFit="1" customWidth="1"/>
    <col min="10" max="10" width="6.125" style="164" bestFit="1" customWidth="1"/>
    <col min="11" max="12" width="13.25" style="31" customWidth="1"/>
    <col min="13" max="17" width="9" style="31"/>
    <col min="18" max="18" width="13.25" style="31" customWidth="1"/>
    <col min="19" max="19" width="9" style="31"/>
  </cols>
  <sheetData>
    <row r="1" spans="1:19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</row>
    <row r="2" spans="1:19" x14ac:dyDescent="0.2">
      <c r="A2" s="496" t="s">
        <v>626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</row>
    <row r="3" spans="1:19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</row>
    <row r="5" spans="1:19" x14ac:dyDescent="0.2">
      <c r="A5" s="568" t="s">
        <v>212</v>
      </c>
      <c r="B5" s="569"/>
      <c r="C5" s="569"/>
      <c r="D5" s="569"/>
      <c r="E5" s="569"/>
      <c r="F5" s="569"/>
      <c r="G5" s="569"/>
      <c r="H5" s="569"/>
      <c r="I5" s="569"/>
    </row>
    <row r="6" spans="1:19" ht="17.25" customHeight="1" x14ac:dyDescent="0.2">
      <c r="A6" s="566" t="s">
        <v>169</v>
      </c>
      <c r="B6" s="566" t="s">
        <v>1</v>
      </c>
      <c r="C6" s="566" t="s">
        <v>65</v>
      </c>
      <c r="D6" s="566" t="s">
        <v>170</v>
      </c>
      <c r="E6" s="566" t="s">
        <v>616</v>
      </c>
      <c r="F6" s="566"/>
      <c r="G6" s="566"/>
      <c r="H6" s="566" t="s">
        <v>7</v>
      </c>
      <c r="I6" s="566" t="s">
        <v>68</v>
      </c>
      <c r="J6" s="523" t="s">
        <v>456</v>
      </c>
      <c r="K6" s="479" t="s">
        <v>457</v>
      </c>
      <c r="L6" s="479"/>
      <c r="M6" s="479"/>
      <c r="N6" s="479"/>
      <c r="O6" s="479"/>
      <c r="P6" s="479"/>
      <c r="Q6" s="479"/>
      <c r="R6" s="479"/>
      <c r="S6" s="479"/>
    </row>
    <row r="7" spans="1:19" ht="33" x14ac:dyDescent="0.2">
      <c r="A7" s="566"/>
      <c r="B7" s="566"/>
      <c r="C7" s="566"/>
      <c r="D7" s="566"/>
      <c r="E7" s="167" t="s">
        <v>4</v>
      </c>
      <c r="F7" s="167" t="s">
        <v>5</v>
      </c>
      <c r="G7" s="167" t="s">
        <v>171</v>
      </c>
      <c r="H7" s="566"/>
      <c r="I7" s="566"/>
      <c r="J7" s="523"/>
      <c r="K7" s="368" t="s">
        <v>458</v>
      </c>
      <c r="L7" s="368" t="s">
        <v>459</v>
      </c>
      <c r="M7" s="360" t="s">
        <v>460</v>
      </c>
      <c r="N7" s="360" t="s">
        <v>461</v>
      </c>
      <c r="O7" s="360" t="s">
        <v>462</v>
      </c>
      <c r="P7" s="360" t="s">
        <v>463</v>
      </c>
      <c r="Q7" s="368" t="s">
        <v>464</v>
      </c>
      <c r="R7" s="368" t="s">
        <v>465</v>
      </c>
      <c r="S7" s="360" t="s">
        <v>466</v>
      </c>
    </row>
    <row r="8" spans="1:19" x14ac:dyDescent="0.2">
      <c r="A8" s="565">
        <v>1</v>
      </c>
      <c r="B8" s="565" t="s">
        <v>172</v>
      </c>
      <c r="C8" s="564" t="s">
        <v>173</v>
      </c>
      <c r="D8" s="565">
        <v>2</v>
      </c>
      <c r="E8" s="168">
        <v>1</v>
      </c>
      <c r="F8" s="168" t="s">
        <v>69</v>
      </c>
      <c r="G8" s="168" t="s">
        <v>69</v>
      </c>
      <c r="H8" s="125" t="s">
        <v>617</v>
      </c>
      <c r="I8" s="168" t="s">
        <v>174</v>
      </c>
      <c r="J8" s="55" t="s">
        <v>467</v>
      </c>
      <c r="K8" s="416"/>
      <c r="L8" s="416"/>
      <c r="M8" s="416"/>
      <c r="N8" s="366" t="s">
        <v>1356</v>
      </c>
      <c r="O8" s="416"/>
      <c r="P8" s="366">
        <v>1</v>
      </c>
      <c r="Q8" s="416"/>
      <c r="R8" s="416"/>
      <c r="S8" s="416"/>
    </row>
    <row r="9" spans="1:19" x14ac:dyDescent="0.2">
      <c r="A9" s="565"/>
      <c r="B9" s="565"/>
      <c r="C9" s="564"/>
      <c r="D9" s="565"/>
      <c r="E9" s="168" t="s">
        <v>69</v>
      </c>
      <c r="F9" s="168">
        <v>1</v>
      </c>
      <c r="G9" s="168"/>
      <c r="H9" s="125" t="s">
        <v>618</v>
      </c>
      <c r="I9" s="168" t="s">
        <v>174</v>
      </c>
      <c r="J9" s="55" t="s">
        <v>468</v>
      </c>
      <c r="K9" s="416"/>
      <c r="L9" s="416"/>
      <c r="M9" s="416"/>
      <c r="N9" s="366" t="s">
        <v>1356</v>
      </c>
      <c r="O9" s="416"/>
      <c r="P9" s="366">
        <v>1</v>
      </c>
      <c r="Q9" s="416"/>
      <c r="R9" s="416"/>
      <c r="S9" s="416"/>
    </row>
    <row r="10" spans="1:19" x14ac:dyDescent="0.2">
      <c r="A10" s="168">
        <v>2</v>
      </c>
      <c r="B10" s="168" t="s">
        <v>167</v>
      </c>
      <c r="C10" s="125" t="s">
        <v>116</v>
      </c>
      <c r="D10" s="168">
        <v>2</v>
      </c>
      <c r="E10" s="168">
        <v>1</v>
      </c>
      <c r="F10" s="168">
        <v>1</v>
      </c>
      <c r="G10" s="168" t="s">
        <v>69</v>
      </c>
      <c r="H10" s="125" t="s">
        <v>619</v>
      </c>
      <c r="I10" s="168" t="s">
        <v>15</v>
      </c>
      <c r="J10" s="55" t="s">
        <v>467</v>
      </c>
      <c r="K10" s="415"/>
      <c r="L10" s="415"/>
      <c r="M10" s="415"/>
      <c r="N10" s="415"/>
      <c r="O10" s="415"/>
      <c r="P10" s="366">
        <v>1</v>
      </c>
      <c r="Q10" s="415"/>
      <c r="R10" s="415"/>
      <c r="S10" s="415"/>
    </row>
    <row r="11" spans="1:19" s="4" customFormat="1" x14ac:dyDescent="0.2">
      <c r="A11" s="168"/>
      <c r="B11" s="168"/>
      <c r="C11" s="125"/>
      <c r="D11" s="168"/>
      <c r="E11" s="168"/>
      <c r="F11" s="168"/>
      <c r="G11" s="168"/>
      <c r="H11" s="125"/>
      <c r="I11" s="168"/>
      <c r="J11" s="55" t="s">
        <v>468</v>
      </c>
      <c r="K11" s="364"/>
      <c r="L11" s="364"/>
      <c r="M11" s="364"/>
      <c r="N11" s="364"/>
      <c r="O11" s="364"/>
      <c r="P11" s="364">
        <v>1</v>
      </c>
      <c r="Q11" s="364"/>
      <c r="R11" s="364"/>
      <c r="S11" s="364"/>
    </row>
    <row r="12" spans="1:19" x14ac:dyDescent="0.2">
      <c r="A12" s="168">
        <v>3</v>
      </c>
      <c r="B12" s="168" t="s">
        <v>175</v>
      </c>
      <c r="C12" s="125" t="s">
        <v>135</v>
      </c>
      <c r="D12" s="168">
        <v>2</v>
      </c>
      <c r="E12" s="168">
        <v>1</v>
      </c>
      <c r="F12" s="168">
        <v>1</v>
      </c>
      <c r="G12" s="168" t="s">
        <v>69</v>
      </c>
      <c r="H12" s="125" t="s">
        <v>620</v>
      </c>
      <c r="I12" s="168" t="s">
        <v>174</v>
      </c>
      <c r="J12" s="55" t="s">
        <v>467</v>
      </c>
      <c r="K12" s="416"/>
      <c r="L12" s="366" t="s">
        <v>1356</v>
      </c>
      <c r="M12" s="366" t="s">
        <v>1356</v>
      </c>
      <c r="N12" s="366" t="s">
        <v>1356</v>
      </c>
      <c r="O12" s="366">
        <v>9</v>
      </c>
      <c r="P12" s="366">
        <v>1</v>
      </c>
      <c r="Q12" s="416"/>
      <c r="R12" s="366">
        <v>1</v>
      </c>
      <c r="S12" s="416"/>
    </row>
    <row r="13" spans="1:19" s="4" customFormat="1" x14ac:dyDescent="0.2">
      <c r="A13" s="168"/>
      <c r="B13" s="168"/>
      <c r="C13" s="125"/>
      <c r="D13" s="168"/>
      <c r="E13" s="168"/>
      <c r="F13" s="168"/>
      <c r="G13" s="168"/>
      <c r="H13" s="125"/>
      <c r="I13" s="168"/>
      <c r="J13" s="55" t="s">
        <v>468</v>
      </c>
      <c r="K13" s="416"/>
      <c r="L13" s="366" t="s">
        <v>1356</v>
      </c>
      <c r="M13" s="366" t="s">
        <v>1356</v>
      </c>
      <c r="N13" s="366" t="s">
        <v>1356</v>
      </c>
      <c r="O13" s="366">
        <v>9</v>
      </c>
      <c r="P13" s="366">
        <v>1</v>
      </c>
      <c r="Q13" s="416"/>
      <c r="R13" s="366">
        <v>1</v>
      </c>
      <c r="S13" s="416"/>
    </row>
    <row r="14" spans="1:19" x14ac:dyDescent="0.2">
      <c r="A14" s="565">
        <v>4</v>
      </c>
      <c r="B14" s="565" t="s">
        <v>178</v>
      </c>
      <c r="C14" s="564" t="s">
        <v>126</v>
      </c>
      <c r="D14" s="565">
        <v>2</v>
      </c>
      <c r="E14" s="168">
        <v>1</v>
      </c>
      <c r="F14" s="168" t="s">
        <v>69</v>
      </c>
      <c r="G14" s="168" t="s">
        <v>69</v>
      </c>
      <c r="H14" s="125" t="s">
        <v>149</v>
      </c>
      <c r="I14" s="168" t="s">
        <v>174</v>
      </c>
      <c r="J14" s="55" t="s">
        <v>467</v>
      </c>
      <c r="K14" s="416"/>
      <c r="L14" s="366" t="s">
        <v>1356</v>
      </c>
      <c r="M14" s="366" t="s">
        <v>1356</v>
      </c>
      <c r="N14" s="366" t="s">
        <v>1356</v>
      </c>
      <c r="O14" s="366">
        <v>4</v>
      </c>
      <c r="P14" s="366">
        <v>1</v>
      </c>
      <c r="Q14" s="416"/>
      <c r="R14" s="366">
        <v>1</v>
      </c>
      <c r="S14" s="416"/>
    </row>
    <row r="15" spans="1:19" x14ac:dyDescent="0.2">
      <c r="A15" s="565"/>
      <c r="B15" s="565"/>
      <c r="C15" s="564"/>
      <c r="D15" s="565"/>
      <c r="E15" s="168" t="s">
        <v>69</v>
      </c>
      <c r="F15" s="168">
        <v>1</v>
      </c>
      <c r="G15" s="168" t="s">
        <v>69</v>
      </c>
      <c r="H15" s="125" t="s">
        <v>621</v>
      </c>
      <c r="I15" s="168" t="s">
        <v>174</v>
      </c>
      <c r="J15" s="55" t="s">
        <v>468</v>
      </c>
      <c r="K15" s="416"/>
      <c r="L15" s="366" t="s">
        <v>1356</v>
      </c>
      <c r="M15" s="366" t="s">
        <v>1356</v>
      </c>
      <c r="N15" s="366" t="s">
        <v>1356</v>
      </c>
      <c r="O15" s="366">
        <v>4</v>
      </c>
      <c r="P15" s="366">
        <v>1</v>
      </c>
      <c r="Q15" s="416"/>
      <c r="R15" s="366">
        <v>1</v>
      </c>
      <c r="S15" s="416"/>
    </row>
    <row r="16" spans="1:19" x14ac:dyDescent="0.2">
      <c r="A16" s="168">
        <v>5</v>
      </c>
      <c r="B16" s="168" t="s">
        <v>179</v>
      </c>
      <c r="C16" s="125" t="s">
        <v>180</v>
      </c>
      <c r="D16" s="168">
        <v>2</v>
      </c>
      <c r="E16" s="168">
        <v>1</v>
      </c>
      <c r="F16" s="168">
        <v>1</v>
      </c>
      <c r="G16" s="168" t="s">
        <v>69</v>
      </c>
      <c r="H16" s="125" t="s">
        <v>154</v>
      </c>
      <c r="I16" s="168" t="s">
        <v>174</v>
      </c>
      <c r="J16" s="55" t="s">
        <v>467</v>
      </c>
      <c r="K16" s="416"/>
      <c r="L16" s="416"/>
      <c r="M16" s="366" t="s">
        <v>1356</v>
      </c>
      <c r="N16" s="366" t="s">
        <v>1356</v>
      </c>
      <c r="O16" s="366">
        <v>4</v>
      </c>
      <c r="P16" s="366">
        <v>1</v>
      </c>
      <c r="Q16" s="416"/>
      <c r="R16" s="416"/>
      <c r="S16" s="416"/>
    </row>
    <row r="17" spans="1:19" s="4" customFormat="1" x14ac:dyDescent="0.2">
      <c r="A17" s="168"/>
      <c r="B17" s="168"/>
      <c r="C17" s="125"/>
      <c r="D17" s="168"/>
      <c r="E17" s="168"/>
      <c r="F17" s="168"/>
      <c r="G17" s="168"/>
      <c r="H17" s="125"/>
      <c r="I17" s="168"/>
      <c r="J17" s="55" t="s">
        <v>468</v>
      </c>
      <c r="K17" s="416"/>
      <c r="L17" s="416"/>
      <c r="M17" s="366" t="s">
        <v>1356</v>
      </c>
      <c r="N17" s="366" t="s">
        <v>1356</v>
      </c>
      <c r="O17" s="366">
        <v>4</v>
      </c>
      <c r="P17" s="366">
        <v>1</v>
      </c>
      <c r="Q17" s="416"/>
      <c r="R17" s="416"/>
      <c r="S17" s="416"/>
    </row>
    <row r="18" spans="1:19" x14ac:dyDescent="0.2">
      <c r="A18" s="565">
        <v>6</v>
      </c>
      <c r="B18" s="565" t="s">
        <v>181</v>
      </c>
      <c r="C18" s="564" t="s">
        <v>112</v>
      </c>
      <c r="D18" s="565">
        <v>2</v>
      </c>
      <c r="E18" s="168">
        <v>1</v>
      </c>
      <c r="F18" s="168" t="s">
        <v>69</v>
      </c>
      <c r="G18" s="168" t="s">
        <v>69</v>
      </c>
      <c r="H18" s="125" t="s">
        <v>622</v>
      </c>
      <c r="I18" s="168" t="s">
        <v>174</v>
      </c>
      <c r="J18" s="55" t="s">
        <v>467</v>
      </c>
      <c r="K18" s="366" t="s">
        <v>1356</v>
      </c>
      <c r="L18" s="366" t="s">
        <v>1356</v>
      </c>
      <c r="M18" s="366" t="s">
        <v>1356</v>
      </c>
      <c r="N18" s="366" t="s">
        <v>1356</v>
      </c>
      <c r="O18" s="416"/>
      <c r="P18" s="366">
        <v>1</v>
      </c>
      <c r="Q18" s="416"/>
      <c r="R18" s="416"/>
      <c r="S18" s="366">
        <v>1</v>
      </c>
    </row>
    <row r="19" spans="1:19" x14ac:dyDescent="0.2">
      <c r="A19" s="565"/>
      <c r="B19" s="565"/>
      <c r="C19" s="564"/>
      <c r="D19" s="565"/>
      <c r="E19" s="168" t="s">
        <v>69</v>
      </c>
      <c r="F19" s="168">
        <v>1</v>
      </c>
      <c r="G19" s="168"/>
      <c r="H19" s="125" t="s">
        <v>623</v>
      </c>
      <c r="I19" s="168" t="s">
        <v>174</v>
      </c>
      <c r="J19" s="55" t="s">
        <v>468</v>
      </c>
      <c r="K19" s="366" t="s">
        <v>1356</v>
      </c>
      <c r="L19" s="366" t="s">
        <v>1356</v>
      </c>
      <c r="M19" s="366" t="s">
        <v>1356</v>
      </c>
      <c r="N19" s="366" t="s">
        <v>1356</v>
      </c>
      <c r="O19" s="416"/>
      <c r="P19" s="366">
        <v>1</v>
      </c>
      <c r="Q19" s="416"/>
      <c r="R19" s="416"/>
      <c r="S19" s="366">
        <v>1</v>
      </c>
    </row>
    <row r="20" spans="1:19" x14ac:dyDescent="0.2">
      <c r="A20" s="565">
        <v>7</v>
      </c>
      <c r="B20" s="565" t="s">
        <v>176</v>
      </c>
      <c r="C20" s="564" t="s">
        <v>177</v>
      </c>
      <c r="D20" s="565">
        <v>2</v>
      </c>
      <c r="E20" s="168">
        <v>1</v>
      </c>
      <c r="F20" s="168" t="s">
        <v>69</v>
      </c>
      <c r="G20" s="168" t="s">
        <v>69</v>
      </c>
      <c r="H20" s="125" t="s">
        <v>182</v>
      </c>
      <c r="I20" s="168" t="s">
        <v>174</v>
      </c>
      <c r="J20" s="55" t="s">
        <v>467</v>
      </c>
      <c r="K20" s="415"/>
      <c r="L20" s="415"/>
      <c r="M20" s="415"/>
      <c r="N20" s="415"/>
      <c r="O20" s="415"/>
      <c r="P20" s="366">
        <v>1</v>
      </c>
      <c r="Q20" s="415"/>
      <c r="R20" s="415"/>
      <c r="S20" s="415"/>
    </row>
    <row r="21" spans="1:19" x14ac:dyDescent="0.2">
      <c r="A21" s="565"/>
      <c r="B21" s="565"/>
      <c r="C21" s="564"/>
      <c r="D21" s="565"/>
      <c r="E21" s="168" t="s">
        <v>69</v>
      </c>
      <c r="F21" s="168">
        <v>1</v>
      </c>
      <c r="G21" s="168"/>
      <c r="H21" s="125" t="s">
        <v>618</v>
      </c>
      <c r="I21" s="168" t="s">
        <v>174</v>
      </c>
      <c r="J21" s="55" t="s">
        <v>468</v>
      </c>
      <c r="K21" s="364"/>
      <c r="L21" s="364"/>
      <c r="M21" s="364"/>
      <c r="N21" s="364"/>
      <c r="O21" s="364"/>
      <c r="P21" s="364">
        <v>1</v>
      </c>
      <c r="Q21" s="364"/>
      <c r="R21" s="364"/>
      <c r="S21" s="364"/>
    </row>
    <row r="22" spans="1:19" x14ac:dyDescent="0.2">
      <c r="A22" s="168">
        <v>8</v>
      </c>
      <c r="B22" s="168" t="s">
        <v>183</v>
      </c>
      <c r="C22" s="125" t="s">
        <v>129</v>
      </c>
      <c r="D22" s="168">
        <v>2</v>
      </c>
      <c r="E22" s="168">
        <v>1</v>
      </c>
      <c r="F22" s="168">
        <v>1</v>
      </c>
      <c r="G22" s="168" t="s">
        <v>69</v>
      </c>
      <c r="H22" s="125" t="s">
        <v>624</v>
      </c>
      <c r="I22" s="168" t="s">
        <v>174</v>
      </c>
      <c r="J22" s="55" t="s">
        <v>467</v>
      </c>
      <c r="K22" s="416"/>
      <c r="L22" s="366" t="s">
        <v>1356</v>
      </c>
      <c r="M22" s="366" t="s">
        <v>1356</v>
      </c>
      <c r="N22" s="366" t="s">
        <v>1356</v>
      </c>
      <c r="O22" s="366">
        <v>6</v>
      </c>
      <c r="P22" s="366">
        <v>1</v>
      </c>
      <c r="Q22" s="416"/>
      <c r="R22" s="366">
        <v>1</v>
      </c>
      <c r="S22" s="416"/>
    </row>
    <row r="23" spans="1:19" s="4" customFormat="1" x14ac:dyDescent="0.2">
      <c r="A23" s="168"/>
      <c r="B23" s="168"/>
      <c r="C23" s="125"/>
      <c r="D23" s="168"/>
      <c r="E23" s="168"/>
      <c r="F23" s="168"/>
      <c r="G23" s="168"/>
      <c r="H23" s="125"/>
      <c r="I23" s="168"/>
      <c r="J23" s="55" t="s">
        <v>468</v>
      </c>
      <c r="K23" s="416"/>
      <c r="L23" s="366" t="s">
        <v>1356</v>
      </c>
      <c r="M23" s="366" t="s">
        <v>1356</v>
      </c>
      <c r="N23" s="366" t="s">
        <v>1356</v>
      </c>
      <c r="O23" s="366">
        <v>6</v>
      </c>
      <c r="P23" s="366">
        <v>1</v>
      </c>
      <c r="Q23" s="416"/>
      <c r="R23" s="366">
        <v>1</v>
      </c>
      <c r="S23" s="416"/>
    </row>
    <row r="24" spans="1:19" ht="33" x14ac:dyDescent="0.2">
      <c r="A24" s="168">
        <v>9</v>
      </c>
      <c r="B24" s="168" t="s">
        <v>184</v>
      </c>
      <c r="C24" s="125" t="s">
        <v>132</v>
      </c>
      <c r="D24" s="168">
        <v>2</v>
      </c>
      <c r="E24" s="168">
        <v>1</v>
      </c>
      <c r="F24" s="168">
        <v>1</v>
      </c>
      <c r="G24" s="168" t="s">
        <v>69</v>
      </c>
      <c r="H24" s="125" t="s">
        <v>625</v>
      </c>
      <c r="I24" s="168" t="s">
        <v>174</v>
      </c>
      <c r="J24" s="55" t="s">
        <v>467</v>
      </c>
      <c r="K24" s="415"/>
      <c r="L24" s="415"/>
      <c r="M24" s="415"/>
      <c r="N24" s="415"/>
      <c r="O24" s="415"/>
      <c r="P24" s="366">
        <v>1</v>
      </c>
      <c r="Q24" s="415"/>
      <c r="R24" s="415"/>
      <c r="S24" s="415"/>
    </row>
    <row r="25" spans="1:19" s="4" customFormat="1" x14ac:dyDescent="0.2">
      <c r="A25" s="168"/>
      <c r="B25" s="168"/>
      <c r="C25" s="125"/>
      <c r="D25" s="168"/>
      <c r="E25" s="168"/>
      <c r="F25" s="168"/>
      <c r="G25" s="168"/>
      <c r="H25" s="125"/>
      <c r="I25" s="168"/>
      <c r="J25" s="55" t="s">
        <v>468</v>
      </c>
      <c r="K25" s="364"/>
      <c r="L25" s="364"/>
      <c r="M25" s="364"/>
      <c r="N25" s="364"/>
      <c r="O25" s="364"/>
      <c r="P25" s="364">
        <v>1</v>
      </c>
      <c r="Q25" s="364"/>
      <c r="R25" s="364"/>
      <c r="S25" s="364"/>
    </row>
    <row r="26" spans="1:19" x14ac:dyDescent="0.2">
      <c r="A26" s="168">
        <v>10</v>
      </c>
      <c r="B26" s="168" t="s">
        <v>185</v>
      </c>
      <c r="C26" s="125" t="s">
        <v>120</v>
      </c>
      <c r="D26" s="168">
        <v>2</v>
      </c>
      <c r="E26" s="168">
        <v>1</v>
      </c>
      <c r="F26" s="168">
        <v>1</v>
      </c>
      <c r="G26" s="168" t="s">
        <v>69</v>
      </c>
      <c r="H26" s="125" t="s">
        <v>186</v>
      </c>
      <c r="I26" s="168" t="s">
        <v>15</v>
      </c>
      <c r="J26" s="55" t="s">
        <v>467</v>
      </c>
      <c r="K26" s="416"/>
      <c r="L26" s="416"/>
      <c r="M26" s="416"/>
      <c r="N26" s="366" t="s">
        <v>1356</v>
      </c>
      <c r="O26" s="416"/>
      <c r="P26" s="366">
        <v>1</v>
      </c>
      <c r="Q26" s="416"/>
      <c r="R26" s="416"/>
      <c r="S26" s="416"/>
    </row>
    <row r="27" spans="1:19" s="4" customFormat="1" x14ac:dyDescent="0.2">
      <c r="A27" s="168"/>
      <c r="B27" s="168"/>
      <c r="C27" s="125"/>
      <c r="D27" s="168"/>
      <c r="E27" s="168"/>
      <c r="F27" s="168"/>
      <c r="G27" s="168"/>
      <c r="H27" s="125"/>
      <c r="I27" s="168"/>
      <c r="J27" s="55" t="s">
        <v>468</v>
      </c>
      <c r="K27" s="416"/>
      <c r="L27" s="416"/>
      <c r="M27" s="416"/>
      <c r="N27" s="366" t="s">
        <v>1356</v>
      </c>
      <c r="O27" s="416"/>
      <c r="P27" s="366">
        <v>1</v>
      </c>
      <c r="Q27" s="416"/>
      <c r="R27" s="416"/>
      <c r="S27" s="416"/>
    </row>
    <row r="28" spans="1:19" x14ac:dyDescent="0.2">
      <c r="A28" s="567" t="s">
        <v>187</v>
      </c>
      <c r="B28" s="567"/>
      <c r="C28" s="567"/>
      <c r="D28" s="169">
        <v>20</v>
      </c>
      <c r="E28" s="169">
        <v>10</v>
      </c>
      <c r="F28" s="169">
        <v>10</v>
      </c>
      <c r="G28" s="169">
        <v>0</v>
      </c>
      <c r="H28" s="170"/>
      <c r="I28" s="171"/>
      <c r="J28" s="173"/>
    </row>
    <row r="30" spans="1:19" x14ac:dyDescent="0.2">
      <c r="A30" s="568" t="s">
        <v>231</v>
      </c>
      <c r="B30" s="569"/>
      <c r="C30" s="569"/>
      <c r="D30" s="569"/>
      <c r="E30" s="569"/>
      <c r="F30" s="569"/>
      <c r="G30" s="569"/>
      <c r="H30" s="569"/>
      <c r="I30" s="569"/>
    </row>
    <row r="31" spans="1:19" x14ac:dyDescent="0.2">
      <c r="A31" s="566" t="s">
        <v>169</v>
      </c>
      <c r="B31" s="566" t="s">
        <v>1</v>
      </c>
      <c r="C31" s="566" t="s">
        <v>65</v>
      </c>
      <c r="D31" s="566" t="s">
        <v>170</v>
      </c>
      <c r="E31" s="566" t="s">
        <v>616</v>
      </c>
      <c r="F31" s="566"/>
      <c r="G31" s="566"/>
      <c r="H31" s="566" t="s">
        <v>7</v>
      </c>
      <c r="I31" s="566" t="s">
        <v>68</v>
      </c>
      <c r="J31" s="523" t="s">
        <v>456</v>
      </c>
      <c r="K31" s="479" t="s">
        <v>457</v>
      </c>
      <c r="L31" s="479"/>
      <c r="M31" s="479"/>
      <c r="N31" s="479"/>
      <c r="O31" s="479"/>
      <c r="P31" s="479"/>
      <c r="Q31" s="479"/>
      <c r="R31" s="479"/>
      <c r="S31" s="479"/>
    </row>
    <row r="32" spans="1:19" ht="33" x14ac:dyDescent="0.2">
      <c r="A32" s="566"/>
      <c r="B32" s="566"/>
      <c r="C32" s="566"/>
      <c r="D32" s="566"/>
      <c r="E32" s="167" t="s">
        <v>4</v>
      </c>
      <c r="F32" s="167" t="s">
        <v>5</v>
      </c>
      <c r="G32" s="167" t="s">
        <v>171</v>
      </c>
      <c r="H32" s="566"/>
      <c r="I32" s="566"/>
      <c r="J32" s="523"/>
      <c r="K32" s="368" t="s">
        <v>458</v>
      </c>
      <c r="L32" s="368" t="s">
        <v>459</v>
      </c>
      <c r="M32" s="360" t="s">
        <v>460</v>
      </c>
      <c r="N32" s="360" t="s">
        <v>461</v>
      </c>
      <c r="O32" s="360" t="s">
        <v>462</v>
      </c>
      <c r="P32" s="360" t="s">
        <v>463</v>
      </c>
      <c r="Q32" s="368" t="s">
        <v>464</v>
      </c>
      <c r="R32" s="368" t="s">
        <v>465</v>
      </c>
      <c r="S32" s="360" t="s">
        <v>466</v>
      </c>
    </row>
    <row r="33" spans="1:19" ht="33" x14ac:dyDescent="0.2">
      <c r="A33" s="565">
        <v>1</v>
      </c>
      <c r="B33" s="565" t="s">
        <v>189</v>
      </c>
      <c r="C33" s="564" t="s">
        <v>190</v>
      </c>
      <c r="D33" s="565">
        <v>4</v>
      </c>
      <c r="E33" s="168">
        <v>1</v>
      </c>
      <c r="F33" s="168">
        <v>1</v>
      </c>
      <c r="G33" s="168" t="s">
        <v>69</v>
      </c>
      <c r="H33" s="125" t="s">
        <v>627</v>
      </c>
      <c r="I33" s="168" t="s">
        <v>174</v>
      </c>
      <c r="J33" s="55" t="s">
        <v>467</v>
      </c>
      <c r="K33" s="416"/>
      <c r="L33" s="366" t="s">
        <v>1356</v>
      </c>
      <c r="M33" s="366" t="s">
        <v>1356</v>
      </c>
      <c r="N33" s="366" t="s">
        <v>1356</v>
      </c>
      <c r="O33" s="366">
        <v>5</v>
      </c>
      <c r="P33" s="366">
        <v>1</v>
      </c>
      <c r="Q33" s="416"/>
      <c r="R33" s="366">
        <v>7</v>
      </c>
      <c r="S33" s="416"/>
    </row>
    <row r="34" spans="1:19" x14ac:dyDescent="0.2">
      <c r="A34" s="565"/>
      <c r="B34" s="565"/>
      <c r="C34" s="564"/>
      <c r="D34" s="565"/>
      <c r="E34" s="168">
        <v>1</v>
      </c>
      <c r="F34" s="168" t="s">
        <v>69</v>
      </c>
      <c r="G34" s="168"/>
      <c r="H34" s="125" t="s">
        <v>628</v>
      </c>
      <c r="I34" s="168" t="s">
        <v>174</v>
      </c>
      <c r="J34" s="479" t="s">
        <v>468</v>
      </c>
      <c r="K34" s="499"/>
      <c r="L34" s="501" t="s">
        <v>1356</v>
      </c>
      <c r="M34" s="501" t="s">
        <v>1356</v>
      </c>
      <c r="N34" s="501" t="s">
        <v>1356</v>
      </c>
      <c r="O34" s="501">
        <v>5</v>
      </c>
      <c r="P34" s="501">
        <v>1</v>
      </c>
      <c r="Q34" s="499"/>
      <c r="R34" s="501">
        <v>7</v>
      </c>
      <c r="S34" s="499"/>
    </row>
    <row r="35" spans="1:19" ht="33" x14ac:dyDescent="0.2">
      <c r="A35" s="565"/>
      <c r="B35" s="565"/>
      <c r="C35" s="564"/>
      <c r="D35" s="565"/>
      <c r="E35" s="168" t="s">
        <v>69</v>
      </c>
      <c r="F35" s="168">
        <v>1</v>
      </c>
      <c r="G35" s="168" t="s">
        <v>69</v>
      </c>
      <c r="H35" s="125" t="s">
        <v>629</v>
      </c>
      <c r="I35" s="168" t="s">
        <v>174</v>
      </c>
      <c r="J35" s="479"/>
      <c r="K35" s="500"/>
      <c r="L35" s="502"/>
      <c r="M35" s="502"/>
      <c r="N35" s="502"/>
      <c r="O35" s="502"/>
      <c r="P35" s="502"/>
      <c r="Q35" s="500"/>
      <c r="R35" s="502"/>
      <c r="S35" s="500"/>
    </row>
    <row r="36" spans="1:19" ht="33.75" customHeight="1" x14ac:dyDescent="0.2">
      <c r="A36" s="565">
        <v>2</v>
      </c>
      <c r="B36" s="565" t="s">
        <v>630</v>
      </c>
      <c r="C36" s="564" t="s">
        <v>631</v>
      </c>
      <c r="D36" s="565">
        <v>3</v>
      </c>
      <c r="E36" s="168">
        <v>1</v>
      </c>
      <c r="F36" s="168" t="s">
        <v>69</v>
      </c>
      <c r="G36" s="168" t="s">
        <v>69</v>
      </c>
      <c r="H36" s="125" t="s">
        <v>632</v>
      </c>
      <c r="I36" s="168" t="s">
        <v>174</v>
      </c>
      <c r="J36" s="55" t="s">
        <v>467</v>
      </c>
      <c r="K36" s="416"/>
      <c r="L36" s="366" t="s">
        <v>1356</v>
      </c>
      <c r="M36" s="366" t="s">
        <v>1356</v>
      </c>
      <c r="N36" s="366" t="s">
        <v>1356</v>
      </c>
      <c r="O36" s="366">
        <v>7</v>
      </c>
      <c r="P36" s="366">
        <v>3</v>
      </c>
      <c r="Q36" s="416"/>
      <c r="R36" s="416"/>
      <c r="S36" s="366">
        <v>2</v>
      </c>
    </row>
    <row r="37" spans="1:19" x14ac:dyDescent="0.2">
      <c r="A37" s="565"/>
      <c r="B37" s="565"/>
      <c r="C37" s="564"/>
      <c r="D37" s="565"/>
      <c r="E37" s="168" t="s">
        <v>69</v>
      </c>
      <c r="F37" s="168">
        <v>1</v>
      </c>
      <c r="G37" s="168" t="s">
        <v>69</v>
      </c>
      <c r="H37" s="125" t="s">
        <v>633</v>
      </c>
      <c r="I37" s="168" t="s">
        <v>174</v>
      </c>
      <c r="J37" s="479" t="s">
        <v>468</v>
      </c>
      <c r="K37" s="499"/>
      <c r="L37" s="501" t="s">
        <v>1356</v>
      </c>
      <c r="M37" s="501" t="s">
        <v>1356</v>
      </c>
      <c r="N37" s="501" t="s">
        <v>1356</v>
      </c>
      <c r="O37" s="501">
        <v>7</v>
      </c>
      <c r="P37" s="501">
        <v>3</v>
      </c>
      <c r="Q37" s="499"/>
      <c r="R37" s="499"/>
      <c r="S37" s="501">
        <v>2</v>
      </c>
    </row>
    <row r="38" spans="1:19" x14ac:dyDescent="0.2">
      <c r="A38" s="565"/>
      <c r="B38" s="565"/>
      <c r="C38" s="564"/>
      <c r="D38" s="565"/>
      <c r="E38" s="168" t="s">
        <v>69</v>
      </c>
      <c r="F38" s="168">
        <v>1</v>
      </c>
      <c r="G38" s="168" t="s">
        <v>69</v>
      </c>
      <c r="H38" s="125" t="s">
        <v>624</v>
      </c>
      <c r="I38" s="168" t="s">
        <v>174</v>
      </c>
      <c r="J38" s="479"/>
      <c r="K38" s="500"/>
      <c r="L38" s="502"/>
      <c r="M38" s="502"/>
      <c r="N38" s="502"/>
      <c r="O38" s="502"/>
      <c r="P38" s="502"/>
      <c r="Q38" s="500"/>
      <c r="R38" s="500"/>
      <c r="S38" s="502"/>
    </row>
    <row r="39" spans="1:19" x14ac:dyDescent="0.2">
      <c r="A39" s="565">
        <v>3</v>
      </c>
      <c r="B39" s="565" t="s">
        <v>634</v>
      </c>
      <c r="C39" s="564" t="s">
        <v>635</v>
      </c>
      <c r="D39" s="565">
        <v>3</v>
      </c>
      <c r="E39" s="168">
        <v>1</v>
      </c>
      <c r="F39" s="168">
        <v>1</v>
      </c>
      <c r="G39" s="168" t="s">
        <v>69</v>
      </c>
      <c r="H39" s="125" t="s">
        <v>182</v>
      </c>
      <c r="I39" s="168" t="s">
        <v>174</v>
      </c>
      <c r="J39" s="55" t="s">
        <v>467</v>
      </c>
      <c r="K39" s="415"/>
      <c r="L39" s="415"/>
      <c r="M39" s="415"/>
      <c r="N39" s="415"/>
      <c r="O39" s="415"/>
      <c r="P39" s="366">
        <v>1</v>
      </c>
      <c r="Q39" s="415"/>
      <c r="R39" s="415"/>
      <c r="S39" s="415"/>
    </row>
    <row r="40" spans="1:19" x14ac:dyDescent="0.2">
      <c r="A40" s="565"/>
      <c r="B40" s="565"/>
      <c r="C40" s="564"/>
      <c r="D40" s="565"/>
      <c r="E40" s="168" t="s">
        <v>69</v>
      </c>
      <c r="F40" s="168">
        <v>1</v>
      </c>
      <c r="G40" s="168" t="s">
        <v>69</v>
      </c>
      <c r="H40" s="125" t="s">
        <v>142</v>
      </c>
      <c r="I40" s="168" t="s">
        <v>174</v>
      </c>
      <c r="J40" s="55" t="s">
        <v>468</v>
      </c>
      <c r="K40" s="364"/>
      <c r="L40" s="364"/>
      <c r="M40" s="364"/>
      <c r="N40" s="364"/>
      <c r="O40" s="364"/>
      <c r="P40" s="364">
        <v>1</v>
      </c>
      <c r="Q40" s="364"/>
      <c r="R40" s="364"/>
      <c r="S40" s="364"/>
    </row>
    <row r="41" spans="1:19" x14ac:dyDescent="0.2">
      <c r="A41" s="565">
        <v>4</v>
      </c>
      <c r="B41" s="565" t="s">
        <v>636</v>
      </c>
      <c r="C41" s="564" t="s">
        <v>637</v>
      </c>
      <c r="D41" s="565">
        <v>3</v>
      </c>
      <c r="E41" s="168">
        <v>1</v>
      </c>
      <c r="F41" s="168" t="s">
        <v>69</v>
      </c>
      <c r="G41" s="168" t="s">
        <v>69</v>
      </c>
      <c r="H41" s="125" t="s">
        <v>638</v>
      </c>
      <c r="I41" s="168" t="s">
        <v>174</v>
      </c>
      <c r="J41" s="55" t="s">
        <v>467</v>
      </c>
      <c r="K41" s="416"/>
      <c r="L41" s="416"/>
      <c r="M41" s="416"/>
      <c r="N41" s="366" t="s">
        <v>1356</v>
      </c>
      <c r="O41" s="366">
        <v>6</v>
      </c>
      <c r="P41" s="366">
        <v>1</v>
      </c>
      <c r="Q41" s="416"/>
      <c r="R41" s="416"/>
      <c r="S41" s="416"/>
    </row>
    <row r="42" spans="1:19" ht="33" x14ac:dyDescent="0.2">
      <c r="A42" s="565"/>
      <c r="B42" s="565"/>
      <c r="C42" s="564"/>
      <c r="D42" s="565"/>
      <c r="E42" s="168">
        <v>1</v>
      </c>
      <c r="F42" s="168">
        <v>1</v>
      </c>
      <c r="G42" s="168" t="s">
        <v>69</v>
      </c>
      <c r="H42" s="125" t="s">
        <v>639</v>
      </c>
      <c r="I42" s="168" t="s">
        <v>174</v>
      </c>
      <c r="J42" s="55" t="s">
        <v>468</v>
      </c>
      <c r="K42" s="416"/>
      <c r="L42" s="416"/>
      <c r="M42" s="416"/>
      <c r="N42" s="366" t="s">
        <v>1356</v>
      </c>
      <c r="O42" s="366">
        <v>6</v>
      </c>
      <c r="P42" s="366">
        <v>1</v>
      </c>
      <c r="Q42" s="416"/>
      <c r="R42" s="416"/>
      <c r="S42" s="416"/>
    </row>
    <row r="43" spans="1:19" ht="23.25" customHeight="1" x14ac:dyDescent="0.2">
      <c r="A43" s="565">
        <v>5</v>
      </c>
      <c r="B43" s="565" t="s">
        <v>640</v>
      </c>
      <c r="C43" s="564" t="s">
        <v>641</v>
      </c>
      <c r="D43" s="565">
        <v>2</v>
      </c>
      <c r="E43" s="168" t="s">
        <v>69</v>
      </c>
      <c r="F43" s="168">
        <v>1</v>
      </c>
      <c r="G43" s="168" t="s">
        <v>69</v>
      </c>
      <c r="H43" s="125" t="s">
        <v>188</v>
      </c>
      <c r="I43" s="168" t="s">
        <v>174</v>
      </c>
      <c r="J43" s="55" t="s">
        <v>467</v>
      </c>
      <c r="K43" s="416"/>
      <c r="L43" s="366" t="s">
        <v>1356</v>
      </c>
      <c r="M43" s="366" t="s">
        <v>1356</v>
      </c>
      <c r="N43" s="366" t="s">
        <v>1356</v>
      </c>
      <c r="O43" s="366">
        <v>7</v>
      </c>
      <c r="P43" s="366">
        <v>2</v>
      </c>
      <c r="Q43" s="416"/>
      <c r="R43" s="366">
        <v>3</v>
      </c>
      <c r="S43" s="416"/>
    </row>
    <row r="44" spans="1:19" ht="29.25" customHeight="1" x14ac:dyDescent="0.2">
      <c r="A44" s="565"/>
      <c r="B44" s="565"/>
      <c r="C44" s="564"/>
      <c r="D44" s="565"/>
      <c r="E44" s="168">
        <v>1</v>
      </c>
      <c r="F44" s="168" t="s">
        <v>69</v>
      </c>
      <c r="G44" s="168" t="s">
        <v>69</v>
      </c>
      <c r="H44" s="125" t="s">
        <v>642</v>
      </c>
      <c r="I44" s="168" t="s">
        <v>174</v>
      </c>
      <c r="J44" s="55" t="s">
        <v>468</v>
      </c>
      <c r="K44" s="416"/>
      <c r="L44" s="366" t="s">
        <v>1356</v>
      </c>
      <c r="M44" s="366" t="s">
        <v>1356</v>
      </c>
      <c r="N44" s="366" t="s">
        <v>1356</v>
      </c>
      <c r="O44" s="366">
        <v>7</v>
      </c>
      <c r="P44" s="366">
        <v>2</v>
      </c>
      <c r="Q44" s="416"/>
      <c r="R44" s="366">
        <v>3</v>
      </c>
      <c r="S44" s="416"/>
    </row>
    <row r="45" spans="1:19" x14ac:dyDescent="0.2">
      <c r="A45" s="565">
        <v>6</v>
      </c>
      <c r="B45" s="565" t="s">
        <v>191</v>
      </c>
      <c r="C45" s="564" t="s">
        <v>192</v>
      </c>
      <c r="D45" s="565">
        <v>3</v>
      </c>
      <c r="E45" s="168">
        <v>1</v>
      </c>
      <c r="F45" s="168">
        <v>1</v>
      </c>
      <c r="G45" s="168" t="s">
        <v>69</v>
      </c>
      <c r="H45" s="125" t="s">
        <v>643</v>
      </c>
      <c r="I45" s="168" t="s">
        <v>174</v>
      </c>
      <c r="J45" s="55" t="s">
        <v>467</v>
      </c>
      <c r="K45" s="416"/>
      <c r="L45" s="366" t="s">
        <v>1356</v>
      </c>
      <c r="M45" s="366" t="s">
        <v>1356</v>
      </c>
      <c r="N45" s="366" t="s">
        <v>1356</v>
      </c>
      <c r="O45" s="366">
        <v>11</v>
      </c>
      <c r="P45" s="366">
        <v>1</v>
      </c>
      <c r="Q45" s="416"/>
      <c r="R45" s="366">
        <v>5</v>
      </c>
      <c r="S45" s="416"/>
    </row>
    <row r="46" spans="1:19" x14ac:dyDescent="0.2">
      <c r="A46" s="565"/>
      <c r="B46" s="565"/>
      <c r="C46" s="564"/>
      <c r="D46" s="565"/>
      <c r="E46" s="168" t="s">
        <v>69</v>
      </c>
      <c r="F46" s="168">
        <v>1</v>
      </c>
      <c r="G46" s="168" t="s">
        <v>69</v>
      </c>
      <c r="H46" s="125" t="s">
        <v>644</v>
      </c>
      <c r="I46" s="168" t="s">
        <v>174</v>
      </c>
      <c r="J46" s="55" t="s">
        <v>468</v>
      </c>
      <c r="K46" s="416"/>
      <c r="L46" s="366" t="s">
        <v>1356</v>
      </c>
      <c r="M46" s="366" t="s">
        <v>1356</v>
      </c>
      <c r="N46" s="366" t="s">
        <v>1356</v>
      </c>
      <c r="O46" s="366">
        <v>11</v>
      </c>
      <c r="P46" s="366">
        <v>1</v>
      </c>
      <c r="Q46" s="416"/>
      <c r="R46" s="366">
        <v>5</v>
      </c>
      <c r="S46" s="416"/>
    </row>
    <row r="47" spans="1:19" x14ac:dyDescent="0.2">
      <c r="A47" s="565">
        <v>7</v>
      </c>
      <c r="B47" s="565" t="s">
        <v>208</v>
      </c>
      <c r="C47" s="564" t="s">
        <v>645</v>
      </c>
      <c r="D47" s="565">
        <v>2</v>
      </c>
      <c r="E47" s="168">
        <v>1</v>
      </c>
      <c r="F47" s="168" t="s">
        <v>69</v>
      </c>
      <c r="G47" s="168" t="s">
        <v>69</v>
      </c>
      <c r="H47" s="125" t="s">
        <v>646</v>
      </c>
      <c r="I47" s="168" t="s">
        <v>174</v>
      </c>
      <c r="J47" s="55" t="s">
        <v>467</v>
      </c>
      <c r="K47" s="415"/>
      <c r="L47" s="415"/>
      <c r="M47" s="415"/>
      <c r="N47" s="415"/>
      <c r="O47" s="415"/>
      <c r="P47" s="366">
        <v>1</v>
      </c>
      <c r="Q47" s="415"/>
      <c r="R47" s="415"/>
      <c r="S47" s="415"/>
    </row>
    <row r="48" spans="1:19" x14ac:dyDescent="0.2">
      <c r="A48" s="565"/>
      <c r="B48" s="565"/>
      <c r="C48" s="564"/>
      <c r="D48" s="565"/>
      <c r="E48" s="168" t="s">
        <v>69</v>
      </c>
      <c r="F48" s="168">
        <v>1</v>
      </c>
      <c r="G48" s="168" t="s">
        <v>69</v>
      </c>
      <c r="H48" s="125" t="s">
        <v>647</v>
      </c>
      <c r="I48" s="168" t="s">
        <v>174</v>
      </c>
      <c r="J48" s="55" t="s">
        <v>468</v>
      </c>
      <c r="K48" s="364"/>
      <c r="L48" s="364"/>
      <c r="M48" s="364"/>
      <c r="N48" s="364"/>
      <c r="O48" s="364"/>
      <c r="P48" s="364">
        <v>1</v>
      </c>
      <c r="Q48" s="364"/>
      <c r="R48" s="364"/>
      <c r="S48" s="364"/>
    </row>
    <row r="49" spans="1:19" x14ac:dyDescent="0.2">
      <c r="A49" s="567" t="s">
        <v>187</v>
      </c>
      <c r="B49" s="567"/>
      <c r="C49" s="567"/>
      <c r="D49" s="169">
        <v>20</v>
      </c>
      <c r="E49" s="169">
        <v>8</v>
      </c>
      <c r="F49" s="169">
        <v>12</v>
      </c>
      <c r="G49" s="169">
        <v>0</v>
      </c>
      <c r="H49" s="170"/>
      <c r="I49" s="171"/>
      <c r="J49" s="173"/>
    </row>
    <row r="51" spans="1:19" x14ac:dyDescent="0.2">
      <c r="A51" s="568" t="s">
        <v>235</v>
      </c>
      <c r="B51" s="569"/>
      <c r="C51" s="569"/>
      <c r="D51" s="569"/>
      <c r="E51" s="569"/>
      <c r="F51" s="569"/>
      <c r="G51" s="569"/>
      <c r="H51" s="569"/>
      <c r="I51" s="569"/>
    </row>
    <row r="52" spans="1:19" ht="16.5" customHeight="1" x14ac:dyDescent="0.2">
      <c r="A52" s="566" t="s">
        <v>169</v>
      </c>
      <c r="B52" s="566" t="s">
        <v>1</v>
      </c>
      <c r="C52" s="566" t="s">
        <v>65</v>
      </c>
      <c r="D52" s="566" t="s">
        <v>170</v>
      </c>
      <c r="E52" s="566" t="s">
        <v>616</v>
      </c>
      <c r="F52" s="566"/>
      <c r="G52" s="566"/>
      <c r="H52" s="566" t="s">
        <v>7</v>
      </c>
      <c r="I52" s="566" t="s">
        <v>68</v>
      </c>
      <c r="J52" s="523" t="s">
        <v>456</v>
      </c>
      <c r="K52" s="479" t="s">
        <v>457</v>
      </c>
      <c r="L52" s="479"/>
      <c r="M52" s="479"/>
      <c r="N52" s="479"/>
      <c r="O52" s="479"/>
      <c r="P52" s="479"/>
      <c r="Q52" s="479"/>
      <c r="R52" s="479"/>
      <c r="S52" s="479"/>
    </row>
    <row r="53" spans="1:19" ht="33" x14ac:dyDescent="0.2">
      <c r="A53" s="566"/>
      <c r="B53" s="566"/>
      <c r="C53" s="566"/>
      <c r="D53" s="566"/>
      <c r="E53" s="167" t="s">
        <v>4</v>
      </c>
      <c r="F53" s="167" t="s">
        <v>5</v>
      </c>
      <c r="G53" s="167" t="s">
        <v>171</v>
      </c>
      <c r="H53" s="566"/>
      <c r="I53" s="566"/>
      <c r="J53" s="523"/>
      <c r="K53" s="368" t="s">
        <v>458</v>
      </c>
      <c r="L53" s="368" t="s">
        <v>459</v>
      </c>
      <c r="M53" s="360" t="s">
        <v>460</v>
      </c>
      <c r="N53" s="360" t="s">
        <v>461</v>
      </c>
      <c r="O53" s="360" t="s">
        <v>462</v>
      </c>
      <c r="P53" s="360" t="s">
        <v>463</v>
      </c>
      <c r="Q53" s="368" t="s">
        <v>464</v>
      </c>
      <c r="R53" s="368" t="s">
        <v>465</v>
      </c>
      <c r="S53" s="360" t="s">
        <v>466</v>
      </c>
    </row>
    <row r="54" spans="1:19" x14ac:dyDescent="0.2">
      <c r="A54" s="565">
        <v>1</v>
      </c>
      <c r="B54" s="565" t="s">
        <v>193</v>
      </c>
      <c r="C54" s="564" t="s">
        <v>194</v>
      </c>
      <c r="D54" s="565">
        <v>2</v>
      </c>
      <c r="E54" s="168">
        <v>1</v>
      </c>
      <c r="F54" s="168" t="s">
        <v>69</v>
      </c>
      <c r="G54" s="168" t="s">
        <v>69</v>
      </c>
      <c r="H54" s="125" t="s">
        <v>648</v>
      </c>
      <c r="I54" s="168" t="s">
        <v>174</v>
      </c>
      <c r="J54" s="55" t="s">
        <v>467</v>
      </c>
      <c r="K54" s="416"/>
      <c r="L54" s="366" t="s">
        <v>1356</v>
      </c>
      <c r="M54" s="366" t="s">
        <v>1356</v>
      </c>
      <c r="N54" s="366" t="s">
        <v>1356</v>
      </c>
      <c r="O54" s="366">
        <v>22</v>
      </c>
      <c r="P54" s="366">
        <v>3</v>
      </c>
      <c r="Q54" s="416"/>
      <c r="R54" s="416"/>
      <c r="S54" s="416"/>
    </row>
    <row r="55" spans="1:19" x14ac:dyDescent="0.2">
      <c r="A55" s="565"/>
      <c r="B55" s="565"/>
      <c r="C55" s="564"/>
      <c r="D55" s="565"/>
      <c r="E55" s="168" t="s">
        <v>69</v>
      </c>
      <c r="F55" s="168">
        <v>1</v>
      </c>
      <c r="G55" s="168" t="s">
        <v>69</v>
      </c>
      <c r="H55" s="125" t="s">
        <v>649</v>
      </c>
      <c r="I55" s="168" t="s">
        <v>174</v>
      </c>
      <c r="J55" s="55" t="s">
        <v>468</v>
      </c>
      <c r="K55" s="416"/>
      <c r="L55" s="366" t="s">
        <v>1356</v>
      </c>
      <c r="M55" s="366" t="s">
        <v>1356</v>
      </c>
      <c r="N55" s="366" t="s">
        <v>1356</v>
      </c>
      <c r="O55" s="366">
        <v>22</v>
      </c>
      <c r="P55" s="366">
        <v>3</v>
      </c>
      <c r="Q55" s="416"/>
      <c r="R55" s="416"/>
      <c r="S55" s="416"/>
    </row>
    <row r="56" spans="1:19" x14ac:dyDescent="0.2">
      <c r="A56" s="565">
        <v>2</v>
      </c>
      <c r="B56" s="565" t="s">
        <v>195</v>
      </c>
      <c r="C56" s="564" t="s">
        <v>196</v>
      </c>
      <c r="D56" s="565">
        <v>2</v>
      </c>
      <c r="E56" s="168">
        <v>1</v>
      </c>
      <c r="F56" s="168" t="s">
        <v>69</v>
      </c>
      <c r="G56" s="168" t="s">
        <v>69</v>
      </c>
      <c r="H56" s="125" t="s">
        <v>133</v>
      </c>
      <c r="I56" s="168" t="s">
        <v>174</v>
      </c>
      <c r="J56" s="55" t="s">
        <v>467</v>
      </c>
      <c r="K56" s="416"/>
      <c r="L56" s="366" t="s">
        <v>1356</v>
      </c>
      <c r="M56" s="366" t="s">
        <v>1356</v>
      </c>
      <c r="N56" s="366" t="s">
        <v>1356</v>
      </c>
      <c r="O56" s="366">
        <v>16</v>
      </c>
      <c r="P56" s="366">
        <v>4</v>
      </c>
      <c r="Q56" s="416"/>
      <c r="R56" s="366">
        <v>1</v>
      </c>
      <c r="S56" s="366">
        <v>1</v>
      </c>
    </row>
    <row r="57" spans="1:19" x14ac:dyDescent="0.2">
      <c r="A57" s="565"/>
      <c r="B57" s="565"/>
      <c r="C57" s="564"/>
      <c r="D57" s="565"/>
      <c r="E57" s="168" t="s">
        <v>69</v>
      </c>
      <c r="F57" s="168">
        <v>1</v>
      </c>
      <c r="G57" s="168" t="s">
        <v>69</v>
      </c>
      <c r="H57" s="125" t="s">
        <v>650</v>
      </c>
      <c r="I57" s="168" t="s">
        <v>174</v>
      </c>
      <c r="J57" s="55" t="s">
        <v>468</v>
      </c>
      <c r="K57" s="416"/>
      <c r="L57" s="366" t="s">
        <v>1356</v>
      </c>
      <c r="M57" s="366" t="s">
        <v>1356</v>
      </c>
      <c r="N57" s="366" t="s">
        <v>1356</v>
      </c>
      <c r="O57" s="366">
        <v>16</v>
      </c>
      <c r="P57" s="366">
        <v>4</v>
      </c>
      <c r="Q57" s="416"/>
      <c r="R57" s="366">
        <v>1</v>
      </c>
      <c r="S57" s="366">
        <v>1</v>
      </c>
    </row>
    <row r="58" spans="1:19" x14ac:dyDescent="0.2">
      <c r="A58" s="565">
        <v>3</v>
      </c>
      <c r="B58" s="565" t="s">
        <v>197</v>
      </c>
      <c r="C58" s="564" t="s">
        <v>198</v>
      </c>
      <c r="D58" s="565">
        <v>2</v>
      </c>
      <c r="E58" s="168">
        <v>1</v>
      </c>
      <c r="F58" s="168" t="s">
        <v>69</v>
      </c>
      <c r="G58" s="168" t="s">
        <v>69</v>
      </c>
      <c r="H58" s="125" t="s">
        <v>651</v>
      </c>
      <c r="I58" s="168" t="s">
        <v>174</v>
      </c>
      <c r="J58" s="55" t="s">
        <v>467</v>
      </c>
      <c r="K58" s="416"/>
      <c r="L58" s="366" t="s">
        <v>1356</v>
      </c>
      <c r="M58" s="366" t="s">
        <v>1356</v>
      </c>
      <c r="N58" s="366" t="s">
        <v>1356</v>
      </c>
      <c r="O58" s="366">
        <v>9</v>
      </c>
      <c r="P58" s="366">
        <v>1</v>
      </c>
      <c r="Q58" s="416"/>
      <c r="R58" s="366">
        <v>5</v>
      </c>
      <c r="S58" s="366">
        <v>3</v>
      </c>
    </row>
    <row r="59" spans="1:19" x14ac:dyDescent="0.2">
      <c r="A59" s="565"/>
      <c r="B59" s="565"/>
      <c r="C59" s="564"/>
      <c r="D59" s="565"/>
      <c r="E59" s="168" t="s">
        <v>69</v>
      </c>
      <c r="F59" s="168">
        <v>1</v>
      </c>
      <c r="G59" s="168" t="s">
        <v>69</v>
      </c>
      <c r="H59" s="125" t="s">
        <v>650</v>
      </c>
      <c r="I59" s="168" t="s">
        <v>174</v>
      </c>
      <c r="J59" s="55" t="s">
        <v>468</v>
      </c>
      <c r="K59" s="416"/>
      <c r="L59" s="366" t="s">
        <v>1356</v>
      </c>
      <c r="M59" s="366" t="s">
        <v>1356</v>
      </c>
      <c r="N59" s="366" t="s">
        <v>1356</v>
      </c>
      <c r="O59" s="366">
        <v>9</v>
      </c>
      <c r="P59" s="366">
        <v>1</v>
      </c>
      <c r="Q59" s="416"/>
      <c r="R59" s="366">
        <v>5</v>
      </c>
      <c r="S59" s="366">
        <v>3</v>
      </c>
    </row>
    <row r="60" spans="1:19" x14ac:dyDescent="0.2">
      <c r="A60" s="168"/>
      <c r="B60" s="168" t="s">
        <v>199</v>
      </c>
      <c r="C60" s="125" t="s">
        <v>42</v>
      </c>
      <c r="D60" s="168">
        <v>2</v>
      </c>
      <c r="E60" s="168">
        <v>1</v>
      </c>
      <c r="F60" s="168">
        <v>1</v>
      </c>
      <c r="G60" s="168" t="s">
        <v>69</v>
      </c>
      <c r="H60" s="125" t="s">
        <v>157</v>
      </c>
      <c r="I60" s="168" t="s">
        <v>174</v>
      </c>
      <c r="J60" s="55" t="s">
        <v>467</v>
      </c>
      <c r="K60" s="416"/>
      <c r="L60" s="416"/>
      <c r="M60" s="416"/>
      <c r="N60" s="366" t="s">
        <v>1356</v>
      </c>
      <c r="O60" s="366">
        <v>19</v>
      </c>
      <c r="P60" s="366">
        <v>1</v>
      </c>
      <c r="Q60" s="416"/>
      <c r="R60" s="416"/>
      <c r="S60" s="416"/>
    </row>
    <row r="61" spans="1:19" s="4" customFormat="1" x14ac:dyDescent="0.2">
      <c r="A61" s="168"/>
      <c r="B61" s="168"/>
      <c r="C61" s="125"/>
      <c r="D61" s="168"/>
      <c r="E61" s="168"/>
      <c r="F61" s="168"/>
      <c r="G61" s="168"/>
      <c r="H61" s="125"/>
      <c r="I61" s="168"/>
      <c r="J61" s="55" t="s">
        <v>468</v>
      </c>
      <c r="K61" s="416"/>
      <c r="L61" s="416"/>
      <c r="M61" s="416"/>
      <c r="N61" s="366" t="s">
        <v>1356</v>
      </c>
      <c r="O61" s="366">
        <v>19</v>
      </c>
      <c r="P61" s="366">
        <v>1</v>
      </c>
      <c r="Q61" s="416"/>
      <c r="R61" s="416"/>
      <c r="S61" s="416"/>
    </row>
    <row r="62" spans="1:19" ht="33" x14ac:dyDescent="0.2">
      <c r="A62" s="565">
        <v>4</v>
      </c>
      <c r="B62" s="565" t="s">
        <v>200</v>
      </c>
      <c r="C62" s="564" t="s">
        <v>201</v>
      </c>
      <c r="D62" s="565">
        <v>3</v>
      </c>
      <c r="E62" s="168">
        <v>1</v>
      </c>
      <c r="F62" s="168" t="s">
        <v>69</v>
      </c>
      <c r="G62" s="168" t="s">
        <v>69</v>
      </c>
      <c r="H62" s="125" t="s">
        <v>202</v>
      </c>
      <c r="I62" s="168" t="s">
        <v>174</v>
      </c>
      <c r="J62" s="55" t="s">
        <v>467</v>
      </c>
      <c r="K62" s="366" t="s">
        <v>1356</v>
      </c>
      <c r="L62" s="366" t="s">
        <v>1356</v>
      </c>
      <c r="M62" s="366" t="s">
        <v>1356</v>
      </c>
      <c r="N62" s="366" t="s">
        <v>1356</v>
      </c>
      <c r="O62" s="366">
        <v>15</v>
      </c>
      <c r="P62" s="366">
        <v>1</v>
      </c>
      <c r="Q62" s="416"/>
      <c r="R62" s="416"/>
      <c r="S62" s="366">
        <v>5</v>
      </c>
    </row>
    <row r="63" spans="1:19" x14ac:dyDescent="0.2">
      <c r="A63" s="565"/>
      <c r="B63" s="565"/>
      <c r="C63" s="564"/>
      <c r="D63" s="565"/>
      <c r="E63" s="168" t="s">
        <v>69</v>
      </c>
      <c r="F63" s="168">
        <v>2</v>
      </c>
      <c r="G63" s="168" t="s">
        <v>69</v>
      </c>
      <c r="H63" s="125" t="s">
        <v>652</v>
      </c>
      <c r="I63" s="168" t="s">
        <v>174</v>
      </c>
      <c r="J63" s="55" t="s">
        <v>468</v>
      </c>
      <c r="K63" s="366" t="s">
        <v>1356</v>
      </c>
      <c r="L63" s="366" t="s">
        <v>1356</v>
      </c>
      <c r="M63" s="366" t="s">
        <v>1356</v>
      </c>
      <c r="N63" s="366" t="s">
        <v>1356</v>
      </c>
      <c r="O63" s="366">
        <v>15</v>
      </c>
      <c r="P63" s="366">
        <v>1</v>
      </c>
      <c r="Q63" s="416"/>
      <c r="R63" s="416"/>
      <c r="S63" s="366">
        <v>5</v>
      </c>
    </row>
    <row r="64" spans="1:19" ht="33" x14ac:dyDescent="0.2">
      <c r="A64" s="565">
        <v>5</v>
      </c>
      <c r="B64" s="565" t="s">
        <v>203</v>
      </c>
      <c r="C64" s="564" t="s">
        <v>204</v>
      </c>
      <c r="D64" s="565">
        <v>3</v>
      </c>
      <c r="E64" s="168">
        <v>1</v>
      </c>
      <c r="F64" s="168" t="s">
        <v>69</v>
      </c>
      <c r="G64" s="168" t="s">
        <v>69</v>
      </c>
      <c r="H64" s="125" t="s">
        <v>202</v>
      </c>
      <c r="I64" s="168" t="s">
        <v>174</v>
      </c>
      <c r="J64" s="55" t="s">
        <v>467</v>
      </c>
      <c r="K64" s="366" t="s">
        <v>1356</v>
      </c>
      <c r="L64" s="366" t="s">
        <v>1356</v>
      </c>
      <c r="M64" s="366" t="s">
        <v>1356</v>
      </c>
      <c r="N64" s="366" t="s">
        <v>1356</v>
      </c>
      <c r="O64" s="366">
        <v>22</v>
      </c>
      <c r="P64" s="366">
        <v>2</v>
      </c>
      <c r="Q64" s="416"/>
      <c r="R64" s="366">
        <v>7</v>
      </c>
      <c r="S64" s="366">
        <v>2</v>
      </c>
    </row>
    <row r="65" spans="1:19" x14ac:dyDescent="0.2">
      <c r="A65" s="565"/>
      <c r="B65" s="565"/>
      <c r="C65" s="564"/>
      <c r="D65" s="565"/>
      <c r="E65" s="168" t="s">
        <v>69</v>
      </c>
      <c r="F65" s="168">
        <v>1</v>
      </c>
      <c r="G65" s="168" t="s">
        <v>69</v>
      </c>
      <c r="H65" s="125" t="s">
        <v>642</v>
      </c>
      <c r="I65" s="168" t="s">
        <v>174</v>
      </c>
      <c r="J65" s="479" t="s">
        <v>468</v>
      </c>
      <c r="K65" s="501" t="s">
        <v>1356</v>
      </c>
      <c r="L65" s="501" t="s">
        <v>1356</v>
      </c>
      <c r="M65" s="501" t="s">
        <v>1356</v>
      </c>
      <c r="N65" s="501" t="s">
        <v>1356</v>
      </c>
      <c r="O65" s="501">
        <v>22</v>
      </c>
      <c r="P65" s="501">
        <v>2</v>
      </c>
      <c r="Q65" s="499"/>
      <c r="R65" s="501">
        <v>7</v>
      </c>
      <c r="S65" s="501">
        <v>2</v>
      </c>
    </row>
    <row r="66" spans="1:19" x14ac:dyDescent="0.2">
      <c r="A66" s="565"/>
      <c r="B66" s="565"/>
      <c r="C66" s="564"/>
      <c r="D66" s="565"/>
      <c r="E66" s="168" t="s">
        <v>69</v>
      </c>
      <c r="F66" s="168">
        <v>1</v>
      </c>
      <c r="G66" s="168"/>
      <c r="H66" s="125" t="s">
        <v>653</v>
      </c>
      <c r="I66" s="168" t="s">
        <v>174</v>
      </c>
      <c r="J66" s="479"/>
      <c r="K66" s="502"/>
      <c r="L66" s="502"/>
      <c r="M66" s="502"/>
      <c r="N66" s="502"/>
      <c r="O66" s="502"/>
      <c r="P66" s="502"/>
      <c r="Q66" s="500"/>
      <c r="R66" s="502"/>
      <c r="S66" s="502"/>
    </row>
    <row r="67" spans="1:19" ht="33.75" customHeight="1" x14ac:dyDescent="0.2">
      <c r="A67" s="565">
        <v>6</v>
      </c>
      <c r="B67" s="565" t="s">
        <v>205</v>
      </c>
      <c r="C67" s="564" t="s">
        <v>206</v>
      </c>
      <c r="D67" s="565">
        <v>3</v>
      </c>
      <c r="E67" s="168">
        <v>1</v>
      </c>
      <c r="F67" s="168" t="s">
        <v>69</v>
      </c>
      <c r="G67" s="168" t="s">
        <v>69</v>
      </c>
      <c r="H67" s="125" t="s">
        <v>654</v>
      </c>
      <c r="I67" s="168" t="s">
        <v>174</v>
      </c>
      <c r="J67" s="55" t="s">
        <v>467</v>
      </c>
      <c r="K67" s="416"/>
      <c r="L67" s="366" t="s">
        <v>1356</v>
      </c>
      <c r="M67" s="366" t="s">
        <v>1356</v>
      </c>
      <c r="N67" s="366" t="s">
        <v>1356</v>
      </c>
      <c r="O67" s="366">
        <v>10</v>
      </c>
      <c r="P67" s="366">
        <v>1</v>
      </c>
      <c r="Q67" s="416"/>
      <c r="R67" s="366">
        <v>3</v>
      </c>
      <c r="S67" s="416"/>
    </row>
    <row r="68" spans="1:19" x14ac:dyDescent="0.2">
      <c r="A68" s="565"/>
      <c r="B68" s="565"/>
      <c r="C68" s="564"/>
      <c r="D68" s="565"/>
      <c r="E68" s="168" t="s">
        <v>69</v>
      </c>
      <c r="F68" s="168">
        <v>1</v>
      </c>
      <c r="G68" s="168"/>
      <c r="H68" s="125" t="s">
        <v>655</v>
      </c>
      <c r="I68" s="168" t="s">
        <v>174</v>
      </c>
      <c r="J68" s="479" t="s">
        <v>468</v>
      </c>
      <c r="K68" s="499"/>
      <c r="L68" s="501" t="s">
        <v>1356</v>
      </c>
      <c r="M68" s="501" t="s">
        <v>1356</v>
      </c>
      <c r="N68" s="501" t="s">
        <v>1356</v>
      </c>
      <c r="O68" s="501">
        <v>10</v>
      </c>
      <c r="P68" s="501">
        <v>1</v>
      </c>
      <c r="Q68" s="499"/>
      <c r="R68" s="501">
        <v>3</v>
      </c>
      <c r="S68" s="499"/>
    </row>
    <row r="69" spans="1:19" x14ac:dyDescent="0.2">
      <c r="A69" s="565"/>
      <c r="B69" s="565"/>
      <c r="C69" s="564"/>
      <c r="D69" s="565"/>
      <c r="E69" s="168" t="s">
        <v>69</v>
      </c>
      <c r="F69" s="168">
        <v>1</v>
      </c>
      <c r="G69" s="168"/>
      <c r="H69" s="125" t="s">
        <v>207</v>
      </c>
      <c r="I69" s="168" t="s">
        <v>15</v>
      </c>
      <c r="J69" s="479"/>
      <c r="K69" s="500"/>
      <c r="L69" s="502"/>
      <c r="M69" s="502"/>
      <c r="N69" s="502"/>
      <c r="O69" s="502"/>
      <c r="P69" s="502"/>
      <c r="Q69" s="500"/>
      <c r="R69" s="502"/>
      <c r="S69" s="500"/>
    </row>
    <row r="70" spans="1:19" ht="33" x14ac:dyDescent="0.2">
      <c r="A70" s="168">
        <v>7</v>
      </c>
      <c r="B70" s="168" t="s">
        <v>208</v>
      </c>
      <c r="C70" s="125" t="s">
        <v>656</v>
      </c>
      <c r="D70" s="168">
        <v>2</v>
      </c>
      <c r="E70" s="168">
        <v>1</v>
      </c>
      <c r="F70" s="168">
        <v>1</v>
      </c>
      <c r="G70" s="168" t="s">
        <v>69</v>
      </c>
      <c r="H70" s="125" t="s">
        <v>657</v>
      </c>
      <c r="I70" s="168" t="s">
        <v>15</v>
      </c>
      <c r="J70" s="55" t="s">
        <v>467</v>
      </c>
      <c r="K70" s="415"/>
      <c r="L70" s="415"/>
      <c r="M70" s="415"/>
      <c r="N70" s="415"/>
      <c r="O70" s="415"/>
      <c r="P70" s="366">
        <v>1</v>
      </c>
      <c r="Q70" s="415"/>
      <c r="R70" s="415"/>
      <c r="S70" s="415"/>
    </row>
    <row r="71" spans="1:19" s="4" customFormat="1" x14ac:dyDescent="0.2">
      <c r="A71" s="168"/>
      <c r="B71" s="168"/>
      <c r="C71" s="125"/>
      <c r="D71" s="168"/>
      <c r="E71" s="168"/>
      <c r="F71" s="168"/>
      <c r="G71" s="168"/>
      <c r="H71" s="125"/>
      <c r="I71" s="168"/>
      <c r="J71" s="55" t="s">
        <v>468</v>
      </c>
      <c r="K71" s="364"/>
      <c r="L71" s="364"/>
      <c r="M71" s="364"/>
      <c r="N71" s="364"/>
      <c r="O71" s="364"/>
      <c r="P71" s="364">
        <v>1</v>
      </c>
      <c r="Q71" s="364"/>
      <c r="R71" s="364"/>
      <c r="S71" s="364"/>
    </row>
    <row r="72" spans="1:19" x14ac:dyDescent="0.2">
      <c r="A72" s="567" t="s">
        <v>187</v>
      </c>
      <c r="B72" s="567"/>
      <c r="C72" s="567"/>
      <c r="D72" s="169">
        <v>19</v>
      </c>
      <c r="E72" s="169">
        <v>8</v>
      </c>
      <c r="F72" s="169">
        <v>11</v>
      </c>
      <c r="G72" s="169">
        <v>0</v>
      </c>
      <c r="H72" s="170"/>
      <c r="I72" s="171"/>
      <c r="J72" s="173"/>
    </row>
    <row r="74" spans="1:19" x14ac:dyDescent="0.2">
      <c r="A74" s="568" t="s">
        <v>249</v>
      </c>
      <c r="B74" s="569"/>
      <c r="C74" s="569"/>
      <c r="D74" s="569"/>
      <c r="E74" s="569"/>
      <c r="F74" s="569"/>
      <c r="G74" s="569"/>
      <c r="H74" s="569"/>
      <c r="I74" s="569"/>
    </row>
    <row r="75" spans="1:19" ht="17.25" customHeight="1" x14ac:dyDescent="0.2">
      <c r="A75" s="566" t="s">
        <v>169</v>
      </c>
      <c r="B75" s="566" t="s">
        <v>1</v>
      </c>
      <c r="C75" s="566" t="s">
        <v>65</v>
      </c>
      <c r="D75" s="566" t="s">
        <v>170</v>
      </c>
      <c r="E75" s="566" t="s">
        <v>616</v>
      </c>
      <c r="F75" s="566"/>
      <c r="G75" s="566"/>
      <c r="H75" s="566" t="s">
        <v>7</v>
      </c>
      <c r="I75" s="566" t="s">
        <v>68</v>
      </c>
      <c r="J75" s="523" t="s">
        <v>456</v>
      </c>
      <c r="K75" s="479" t="s">
        <v>457</v>
      </c>
      <c r="L75" s="479"/>
      <c r="M75" s="479"/>
      <c r="N75" s="479"/>
      <c r="O75" s="479"/>
      <c r="P75" s="479"/>
      <c r="Q75" s="479"/>
      <c r="R75" s="479"/>
      <c r="S75" s="479"/>
    </row>
    <row r="76" spans="1:19" ht="33" x14ac:dyDescent="0.2">
      <c r="A76" s="566"/>
      <c r="B76" s="566"/>
      <c r="C76" s="566"/>
      <c r="D76" s="566"/>
      <c r="E76" s="167" t="s">
        <v>4</v>
      </c>
      <c r="F76" s="167" t="s">
        <v>5</v>
      </c>
      <c r="G76" s="167" t="s">
        <v>171</v>
      </c>
      <c r="H76" s="566"/>
      <c r="I76" s="566"/>
      <c r="J76" s="523"/>
      <c r="K76" s="368" t="s">
        <v>458</v>
      </c>
      <c r="L76" s="368" t="s">
        <v>459</v>
      </c>
      <c r="M76" s="360" t="s">
        <v>460</v>
      </c>
      <c r="N76" s="360" t="s">
        <v>461</v>
      </c>
      <c r="O76" s="360" t="s">
        <v>462</v>
      </c>
      <c r="P76" s="360" t="s">
        <v>463</v>
      </c>
      <c r="Q76" s="368" t="s">
        <v>464</v>
      </c>
      <c r="R76" s="368" t="s">
        <v>465</v>
      </c>
      <c r="S76" s="360" t="s">
        <v>466</v>
      </c>
    </row>
    <row r="77" spans="1:19" x14ac:dyDescent="0.2">
      <c r="A77" s="558">
        <v>1</v>
      </c>
      <c r="B77" s="558" t="s">
        <v>209</v>
      </c>
      <c r="C77" s="561" t="s">
        <v>658</v>
      </c>
      <c r="D77" s="558">
        <v>6</v>
      </c>
      <c r="E77" s="28"/>
      <c r="F77" s="28"/>
      <c r="G77" s="168">
        <v>1</v>
      </c>
      <c r="H77" s="125" t="s">
        <v>659</v>
      </c>
      <c r="I77" s="168" t="s">
        <v>174</v>
      </c>
      <c r="J77" s="479" t="s">
        <v>467</v>
      </c>
      <c r="K77" s="470" t="s">
        <v>1423</v>
      </c>
      <c r="L77" s="471"/>
      <c r="M77" s="471"/>
      <c r="N77" s="471"/>
      <c r="O77" s="471"/>
      <c r="P77" s="471"/>
      <c r="Q77" s="471"/>
      <c r="R77" s="471"/>
      <c r="S77" s="472"/>
    </row>
    <row r="78" spans="1:19" x14ac:dyDescent="0.2">
      <c r="A78" s="559"/>
      <c r="B78" s="559"/>
      <c r="C78" s="562"/>
      <c r="D78" s="559"/>
      <c r="E78" s="28"/>
      <c r="F78" s="28"/>
      <c r="G78" s="168">
        <v>1</v>
      </c>
      <c r="H78" s="125" t="s">
        <v>142</v>
      </c>
      <c r="I78" s="168" t="s">
        <v>174</v>
      </c>
      <c r="J78" s="479"/>
      <c r="K78" s="476"/>
      <c r="L78" s="477"/>
      <c r="M78" s="477"/>
      <c r="N78" s="477"/>
      <c r="O78" s="477"/>
      <c r="P78" s="477"/>
      <c r="Q78" s="477"/>
      <c r="R78" s="477"/>
      <c r="S78" s="478"/>
    </row>
    <row r="79" spans="1:19" x14ac:dyDescent="0.2">
      <c r="A79" s="559"/>
      <c r="B79" s="559"/>
      <c r="C79" s="562"/>
      <c r="D79" s="559"/>
      <c r="E79" s="28"/>
      <c r="F79" s="28"/>
      <c r="G79" s="168">
        <v>1</v>
      </c>
      <c r="H79" s="125" t="s">
        <v>660</v>
      </c>
      <c r="I79" s="168" t="s">
        <v>174</v>
      </c>
      <c r="J79" s="479"/>
      <c r="K79" s="476"/>
      <c r="L79" s="477"/>
      <c r="M79" s="477"/>
      <c r="N79" s="477"/>
      <c r="O79" s="477"/>
      <c r="P79" s="477"/>
      <c r="Q79" s="477"/>
      <c r="R79" s="477"/>
      <c r="S79" s="478"/>
    </row>
    <row r="80" spans="1:19" ht="33" x14ac:dyDescent="0.2">
      <c r="A80" s="559"/>
      <c r="B80" s="559"/>
      <c r="C80" s="562"/>
      <c r="D80" s="559"/>
      <c r="E80" s="168" t="s">
        <v>69</v>
      </c>
      <c r="F80" s="168" t="s">
        <v>69</v>
      </c>
      <c r="G80" s="168">
        <v>1</v>
      </c>
      <c r="H80" s="125" t="s">
        <v>661</v>
      </c>
      <c r="I80" s="168" t="s">
        <v>174</v>
      </c>
      <c r="J80" s="479"/>
      <c r="K80" s="476"/>
      <c r="L80" s="477"/>
      <c r="M80" s="477"/>
      <c r="N80" s="477"/>
      <c r="O80" s="477"/>
      <c r="P80" s="477"/>
      <c r="Q80" s="477"/>
      <c r="R80" s="477"/>
      <c r="S80" s="478"/>
    </row>
    <row r="81" spans="1:19" x14ac:dyDescent="0.2">
      <c r="A81" s="559"/>
      <c r="B81" s="559"/>
      <c r="C81" s="562"/>
      <c r="D81" s="559"/>
      <c r="E81" s="168"/>
      <c r="F81" s="168"/>
      <c r="G81" s="168">
        <v>1</v>
      </c>
      <c r="H81" s="125" t="s">
        <v>157</v>
      </c>
      <c r="I81" s="168" t="s">
        <v>174</v>
      </c>
      <c r="J81" s="479"/>
      <c r="K81" s="476"/>
      <c r="L81" s="477"/>
      <c r="M81" s="477"/>
      <c r="N81" s="477"/>
      <c r="O81" s="477"/>
      <c r="P81" s="477"/>
      <c r="Q81" s="477"/>
      <c r="R81" s="477"/>
      <c r="S81" s="478"/>
    </row>
    <row r="82" spans="1:19" x14ac:dyDescent="0.2">
      <c r="A82" s="559"/>
      <c r="B82" s="559"/>
      <c r="C82" s="562"/>
      <c r="D82" s="559"/>
      <c r="E82" s="168"/>
      <c r="F82" s="168"/>
      <c r="G82" s="168">
        <v>1</v>
      </c>
      <c r="H82" s="125" t="s">
        <v>644</v>
      </c>
      <c r="I82" s="168" t="s">
        <v>174</v>
      </c>
      <c r="J82" s="479" t="s">
        <v>468</v>
      </c>
      <c r="K82" s="476"/>
      <c r="L82" s="477"/>
      <c r="M82" s="477"/>
      <c r="N82" s="477"/>
      <c r="O82" s="477"/>
      <c r="P82" s="477"/>
      <c r="Q82" s="477"/>
      <c r="R82" s="477"/>
      <c r="S82" s="478"/>
    </row>
    <row r="83" spans="1:19" x14ac:dyDescent="0.2">
      <c r="A83" s="559"/>
      <c r="B83" s="559"/>
      <c r="C83" s="562"/>
      <c r="D83" s="559"/>
      <c r="E83" s="28"/>
      <c r="F83" s="28"/>
      <c r="G83" s="168">
        <v>1</v>
      </c>
      <c r="H83" s="125" t="s">
        <v>663</v>
      </c>
      <c r="I83" s="168" t="s">
        <v>174</v>
      </c>
      <c r="J83" s="479"/>
      <c r="K83" s="476"/>
      <c r="L83" s="477"/>
      <c r="M83" s="477"/>
      <c r="N83" s="477"/>
      <c r="O83" s="477"/>
      <c r="P83" s="477"/>
      <c r="Q83" s="477"/>
      <c r="R83" s="477"/>
      <c r="S83" s="478"/>
    </row>
    <row r="84" spans="1:19" x14ac:dyDescent="0.2">
      <c r="A84" s="559"/>
      <c r="B84" s="559"/>
      <c r="C84" s="562"/>
      <c r="D84" s="559"/>
      <c r="E84" s="28"/>
      <c r="F84" s="28"/>
      <c r="G84" s="168">
        <v>1</v>
      </c>
      <c r="H84" s="125" t="s">
        <v>664</v>
      </c>
      <c r="I84" s="168" t="s">
        <v>174</v>
      </c>
      <c r="J84" s="479"/>
      <c r="K84" s="476"/>
      <c r="L84" s="477"/>
      <c r="M84" s="477"/>
      <c r="N84" s="477"/>
      <c r="O84" s="477"/>
      <c r="P84" s="477"/>
      <c r="Q84" s="477"/>
      <c r="R84" s="477"/>
      <c r="S84" s="478"/>
    </row>
    <row r="85" spans="1:19" x14ac:dyDescent="0.2">
      <c r="A85" s="560"/>
      <c r="B85" s="560"/>
      <c r="C85" s="563"/>
      <c r="D85" s="560"/>
      <c r="E85" s="28"/>
      <c r="F85" s="28"/>
      <c r="G85" s="168">
        <v>1</v>
      </c>
      <c r="H85" s="125" t="s">
        <v>624</v>
      </c>
      <c r="I85" s="168" t="s">
        <v>174</v>
      </c>
      <c r="J85" s="479"/>
      <c r="K85" s="473"/>
      <c r="L85" s="474"/>
      <c r="M85" s="474"/>
      <c r="N85" s="474"/>
      <c r="O85" s="474"/>
      <c r="P85" s="474"/>
      <c r="Q85" s="474"/>
      <c r="R85" s="474"/>
      <c r="S85" s="475"/>
    </row>
    <row r="86" spans="1:19" x14ac:dyDescent="0.2">
      <c r="A86" s="558">
        <v>2</v>
      </c>
      <c r="B86" s="558" t="s">
        <v>210</v>
      </c>
      <c r="C86" s="561" t="s">
        <v>662</v>
      </c>
      <c r="D86" s="558">
        <v>6</v>
      </c>
      <c r="E86" s="168" t="s">
        <v>69</v>
      </c>
      <c r="F86" s="168" t="s">
        <v>69</v>
      </c>
      <c r="G86" s="168">
        <v>1</v>
      </c>
      <c r="H86" s="125" t="s">
        <v>154</v>
      </c>
      <c r="I86" s="168" t="s">
        <v>174</v>
      </c>
      <c r="J86" s="479" t="s">
        <v>467</v>
      </c>
      <c r="K86" s="470" t="s">
        <v>1423</v>
      </c>
      <c r="L86" s="471"/>
      <c r="M86" s="471"/>
      <c r="N86" s="471"/>
      <c r="O86" s="471"/>
      <c r="P86" s="471"/>
      <c r="Q86" s="471"/>
      <c r="R86" s="471"/>
      <c r="S86" s="472"/>
    </row>
    <row r="87" spans="1:19" ht="33" x14ac:dyDescent="0.2">
      <c r="A87" s="559"/>
      <c r="B87" s="559"/>
      <c r="C87" s="562"/>
      <c r="D87" s="559"/>
      <c r="E87" s="168"/>
      <c r="F87" s="168"/>
      <c r="G87" s="168">
        <v>1</v>
      </c>
      <c r="H87" s="125" t="s">
        <v>629</v>
      </c>
      <c r="I87" s="168" t="s">
        <v>174</v>
      </c>
      <c r="J87" s="479"/>
      <c r="K87" s="476"/>
      <c r="L87" s="477"/>
      <c r="M87" s="477"/>
      <c r="N87" s="477"/>
      <c r="O87" s="477"/>
      <c r="P87" s="477"/>
      <c r="Q87" s="477"/>
      <c r="R87" s="477"/>
      <c r="S87" s="478"/>
    </row>
    <row r="88" spans="1:19" ht="33" x14ac:dyDescent="0.2">
      <c r="A88" s="559"/>
      <c r="B88" s="559"/>
      <c r="C88" s="562"/>
      <c r="D88" s="559"/>
      <c r="E88" s="168"/>
      <c r="F88" s="168"/>
      <c r="G88" s="168">
        <v>1</v>
      </c>
      <c r="H88" s="125" t="s">
        <v>665</v>
      </c>
      <c r="I88" s="168" t="s">
        <v>174</v>
      </c>
      <c r="J88" s="479" t="s">
        <v>468</v>
      </c>
      <c r="K88" s="476"/>
      <c r="L88" s="477"/>
      <c r="M88" s="477"/>
      <c r="N88" s="477"/>
      <c r="O88" s="477"/>
      <c r="P88" s="477"/>
      <c r="Q88" s="477"/>
      <c r="R88" s="477"/>
      <c r="S88" s="478"/>
    </row>
    <row r="89" spans="1:19" x14ac:dyDescent="0.2">
      <c r="A89" s="560"/>
      <c r="B89" s="560"/>
      <c r="C89" s="563"/>
      <c r="D89" s="560"/>
      <c r="E89" s="28"/>
      <c r="F89" s="28"/>
      <c r="G89" s="168">
        <v>1</v>
      </c>
      <c r="H89" s="125" t="s">
        <v>133</v>
      </c>
      <c r="I89" s="168" t="s">
        <v>174</v>
      </c>
      <c r="J89" s="479"/>
      <c r="K89" s="473"/>
      <c r="L89" s="474"/>
      <c r="M89" s="474"/>
      <c r="N89" s="474"/>
      <c r="O89" s="474"/>
      <c r="P89" s="474"/>
      <c r="Q89" s="474"/>
      <c r="R89" s="474"/>
      <c r="S89" s="475"/>
    </row>
    <row r="90" spans="1:19" ht="33" x14ac:dyDescent="0.2">
      <c r="A90" s="558">
        <v>3</v>
      </c>
      <c r="B90" s="558" t="s">
        <v>211</v>
      </c>
      <c r="C90" s="561" t="s">
        <v>102</v>
      </c>
      <c r="D90" s="558">
        <v>4</v>
      </c>
      <c r="E90" s="168" t="s">
        <v>69</v>
      </c>
      <c r="F90" s="168" t="s">
        <v>69</v>
      </c>
      <c r="G90" s="168">
        <v>1</v>
      </c>
      <c r="H90" s="125" t="s">
        <v>666</v>
      </c>
      <c r="I90" s="168" t="s">
        <v>174</v>
      </c>
      <c r="J90" s="55" t="s">
        <v>467</v>
      </c>
      <c r="K90" s="470" t="s">
        <v>1421</v>
      </c>
      <c r="L90" s="471"/>
      <c r="M90" s="471"/>
      <c r="N90" s="471"/>
      <c r="O90" s="471"/>
      <c r="P90" s="471"/>
      <c r="Q90" s="471"/>
      <c r="R90" s="471"/>
      <c r="S90" s="472"/>
    </row>
    <row r="91" spans="1:19" x14ac:dyDescent="0.2">
      <c r="A91" s="559"/>
      <c r="B91" s="559"/>
      <c r="C91" s="562"/>
      <c r="D91" s="559"/>
      <c r="E91" s="168"/>
      <c r="F91" s="168"/>
      <c r="G91" s="168">
        <v>1</v>
      </c>
      <c r="H91" s="125" t="s">
        <v>625</v>
      </c>
      <c r="I91" s="168" t="s">
        <v>174</v>
      </c>
      <c r="J91" s="479" t="s">
        <v>468</v>
      </c>
      <c r="K91" s="476"/>
      <c r="L91" s="477"/>
      <c r="M91" s="477"/>
      <c r="N91" s="477"/>
      <c r="O91" s="477"/>
      <c r="P91" s="477"/>
      <c r="Q91" s="477"/>
      <c r="R91" s="477"/>
      <c r="S91" s="478"/>
    </row>
    <row r="92" spans="1:19" x14ac:dyDescent="0.2">
      <c r="A92" s="560"/>
      <c r="B92" s="560"/>
      <c r="C92" s="563"/>
      <c r="D92" s="560"/>
      <c r="E92" s="168"/>
      <c r="F92" s="168"/>
      <c r="G92" s="168">
        <v>1</v>
      </c>
      <c r="H92" s="125" t="s">
        <v>648</v>
      </c>
      <c r="I92" s="168" t="s">
        <v>174</v>
      </c>
      <c r="J92" s="479"/>
      <c r="K92" s="473"/>
      <c r="L92" s="474"/>
      <c r="M92" s="474"/>
      <c r="N92" s="474"/>
      <c r="O92" s="474"/>
      <c r="P92" s="474"/>
      <c r="Q92" s="474"/>
      <c r="R92" s="474"/>
      <c r="S92" s="475"/>
    </row>
    <row r="93" spans="1:19" x14ac:dyDescent="0.2">
      <c r="A93" s="567" t="s">
        <v>187</v>
      </c>
      <c r="B93" s="567"/>
      <c r="C93" s="567"/>
      <c r="D93" s="169">
        <v>16</v>
      </c>
      <c r="E93" s="169">
        <v>0</v>
      </c>
      <c r="F93" s="169">
        <v>0</v>
      </c>
      <c r="G93" s="169">
        <v>16</v>
      </c>
      <c r="H93" s="170"/>
      <c r="I93" s="171"/>
      <c r="J93" s="173"/>
    </row>
  </sheetData>
  <mergeCells count="175">
    <mergeCell ref="D6:D7"/>
    <mergeCell ref="E6:G6"/>
    <mergeCell ref="H6:H7"/>
    <mergeCell ref="I6:I7"/>
    <mergeCell ref="J37:J38"/>
    <mergeCell ref="J34:J35"/>
    <mergeCell ref="J65:J66"/>
    <mergeCell ref="J68:J69"/>
    <mergeCell ref="A28:C28"/>
    <mergeCell ref="A43:A44"/>
    <mergeCell ref="B43:B44"/>
    <mergeCell ref="C43:C44"/>
    <mergeCell ref="D43:D44"/>
    <mergeCell ref="I31:I32"/>
    <mergeCell ref="C33:C35"/>
    <mergeCell ref="A39:A40"/>
    <mergeCell ref="B39:B40"/>
    <mergeCell ref="C39:C40"/>
    <mergeCell ref="D39:D40"/>
    <mergeCell ref="D36:D38"/>
    <mergeCell ref="A31:A32"/>
    <mergeCell ref="B31:B32"/>
    <mergeCell ref="C31:C32"/>
    <mergeCell ref="H31:H32"/>
    <mergeCell ref="A1:R1"/>
    <mergeCell ref="A2:R2"/>
    <mergeCell ref="A3:R3"/>
    <mergeCell ref="A8:A9"/>
    <mergeCell ref="A14:A15"/>
    <mergeCell ref="A18:A19"/>
    <mergeCell ref="A20:A21"/>
    <mergeCell ref="J6:J7"/>
    <mergeCell ref="K6:S6"/>
    <mergeCell ref="B18:B19"/>
    <mergeCell ref="C18:C19"/>
    <mergeCell ref="D18:D19"/>
    <mergeCell ref="B20:B21"/>
    <mergeCell ref="C20:C21"/>
    <mergeCell ref="D20:D21"/>
    <mergeCell ref="B8:B9"/>
    <mergeCell ref="C8:C9"/>
    <mergeCell ref="D8:D9"/>
    <mergeCell ref="B14:B15"/>
    <mergeCell ref="C14:C15"/>
    <mergeCell ref="D14:D15"/>
    <mergeCell ref="A5:I5"/>
    <mergeCell ref="B6:B7"/>
    <mergeCell ref="C6:C7"/>
    <mergeCell ref="C58:C59"/>
    <mergeCell ref="D58:D59"/>
    <mergeCell ref="A62:A63"/>
    <mergeCell ref="B62:B63"/>
    <mergeCell ref="C62:C63"/>
    <mergeCell ref="D62:D63"/>
    <mergeCell ref="E52:G52"/>
    <mergeCell ref="A54:A55"/>
    <mergeCell ref="B54:B55"/>
    <mergeCell ref="C54:C55"/>
    <mergeCell ref="D54:D55"/>
    <mergeCell ref="B52:B53"/>
    <mergeCell ref="A56:A57"/>
    <mergeCell ref="B56:B57"/>
    <mergeCell ref="C56:C57"/>
    <mergeCell ref="D56:D57"/>
    <mergeCell ref="A58:A59"/>
    <mergeCell ref="B58:B59"/>
    <mergeCell ref="B33:B35"/>
    <mergeCell ref="D33:D35"/>
    <mergeCell ref="A36:A38"/>
    <mergeCell ref="B36:B38"/>
    <mergeCell ref="A93:C93"/>
    <mergeCell ref="A74:I74"/>
    <mergeCell ref="J31:J32"/>
    <mergeCell ref="K31:S31"/>
    <mergeCell ref="J52:J53"/>
    <mergeCell ref="K52:S52"/>
    <mergeCell ref="A52:A53"/>
    <mergeCell ref="C52:C53"/>
    <mergeCell ref="A72:C72"/>
    <mergeCell ref="A51:I51"/>
    <mergeCell ref="A75:A76"/>
    <mergeCell ref="B75:B76"/>
    <mergeCell ref="C75:C76"/>
    <mergeCell ref="D75:D76"/>
    <mergeCell ref="E75:G75"/>
    <mergeCell ref="H75:H76"/>
    <mergeCell ref="I75:I76"/>
    <mergeCell ref="D52:D53"/>
    <mergeCell ref="D31:D32"/>
    <mergeCell ref="E31:G31"/>
    <mergeCell ref="K34:K35"/>
    <mergeCell ref="L34:L35"/>
    <mergeCell ref="M34:M35"/>
    <mergeCell ref="N34:N35"/>
    <mergeCell ref="O34:O35"/>
    <mergeCell ref="H52:H53"/>
    <mergeCell ref="I52:I53"/>
    <mergeCell ref="A6:A7"/>
    <mergeCell ref="A49:C49"/>
    <mergeCell ref="A30:I30"/>
    <mergeCell ref="C36:C38"/>
    <mergeCell ref="A45:A46"/>
    <mergeCell ref="B45:B46"/>
    <mergeCell ref="C45:C46"/>
    <mergeCell ref="D45:D46"/>
    <mergeCell ref="A47:A48"/>
    <mergeCell ref="B47:B48"/>
    <mergeCell ref="C47:C48"/>
    <mergeCell ref="D47:D48"/>
    <mergeCell ref="A41:A42"/>
    <mergeCell ref="B41:B42"/>
    <mergeCell ref="C41:C42"/>
    <mergeCell ref="D41:D42"/>
    <mergeCell ref="A33:A35"/>
    <mergeCell ref="B86:B89"/>
    <mergeCell ref="A86:A89"/>
    <mergeCell ref="A90:A92"/>
    <mergeCell ref="B90:B92"/>
    <mergeCell ref="C67:C69"/>
    <mergeCell ref="B67:B69"/>
    <mergeCell ref="A67:A69"/>
    <mergeCell ref="D67:D69"/>
    <mergeCell ref="D64:D66"/>
    <mergeCell ref="D77:D85"/>
    <mergeCell ref="A77:A85"/>
    <mergeCell ref="B77:B85"/>
    <mergeCell ref="C77:C85"/>
    <mergeCell ref="A64:A66"/>
    <mergeCell ref="B64:B66"/>
    <mergeCell ref="C64:C66"/>
    <mergeCell ref="P34:P35"/>
    <mergeCell ref="Q34:Q35"/>
    <mergeCell ref="R34:R35"/>
    <mergeCell ref="S34:S35"/>
    <mergeCell ref="O37:O38"/>
    <mergeCell ref="D86:D89"/>
    <mergeCell ref="D90:D92"/>
    <mergeCell ref="C86:C89"/>
    <mergeCell ref="C90:C92"/>
    <mergeCell ref="P65:P66"/>
    <mergeCell ref="Q65:Q66"/>
    <mergeCell ref="R65:R66"/>
    <mergeCell ref="S65:S66"/>
    <mergeCell ref="P68:P69"/>
    <mergeCell ref="Q68:Q69"/>
    <mergeCell ref="R68:R69"/>
    <mergeCell ref="S68:S69"/>
    <mergeCell ref="K65:K66"/>
    <mergeCell ref="L65:L66"/>
    <mergeCell ref="M65:M66"/>
    <mergeCell ref="N65:N66"/>
    <mergeCell ref="O65:O66"/>
    <mergeCell ref="K68:K69"/>
    <mergeCell ref="L68:L69"/>
    <mergeCell ref="J91:J92"/>
    <mergeCell ref="K37:K38"/>
    <mergeCell ref="L37:L38"/>
    <mergeCell ref="M37:M38"/>
    <mergeCell ref="N37:N38"/>
    <mergeCell ref="J75:J76"/>
    <mergeCell ref="J77:J81"/>
    <mergeCell ref="J82:J85"/>
    <mergeCell ref="J86:J87"/>
    <mergeCell ref="J88:J89"/>
    <mergeCell ref="K75:S75"/>
    <mergeCell ref="K77:S85"/>
    <mergeCell ref="K86:S89"/>
    <mergeCell ref="K90:S92"/>
    <mergeCell ref="P37:P38"/>
    <mergeCell ref="Q37:Q38"/>
    <mergeCell ref="R37:R38"/>
    <mergeCell ref="S37:S38"/>
    <mergeCell ref="N68:N69"/>
    <mergeCell ref="O68:O69"/>
    <mergeCell ref="M68:M6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83"/>
  <sheetViews>
    <sheetView topLeftCell="A58" zoomScale="80" zoomScaleNormal="80" workbookViewId="0">
      <selection activeCell="L83" sqref="L83"/>
    </sheetView>
  </sheetViews>
  <sheetFormatPr defaultRowHeight="16.5" x14ac:dyDescent="0.2"/>
  <cols>
    <col min="1" max="1" width="4.375" style="127" customWidth="1"/>
    <col min="2" max="2" width="7.875" style="127" bestFit="1" customWidth="1"/>
    <col min="3" max="3" width="17.75" style="128" customWidth="1"/>
    <col min="4" max="7" width="5.875" style="127" customWidth="1"/>
    <col min="8" max="8" width="35.375" style="127" bestFit="1" customWidth="1"/>
    <col min="9" max="11" width="5.75" style="31" customWidth="1"/>
    <col min="12" max="12" width="6.125" style="127" bestFit="1" customWidth="1"/>
    <col min="13" max="14" width="13.25" style="127" customWidth="1"/>
    <col min="15" max="19" width="9" style="127"/>
    <col min="20" max="20" width="13.25" style="127" customWidth="1"/>
    <col min="21" max="21" width="9" style="127"/>
  </cols>
  <sheetData>
    <row r="1" spans="1:21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</row>
    <row r="2" spans="1:21" x14ac:dyDescent="0.2">
      <c r="A2" s="496" t="s">
        <v>472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</row>
    <row r="3" spans="1:21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</row>
    <row r="5" spans="1:21" x14ac:dyDescent="0.2">
      <c r="A5" s="185" t="s">
        <v>212</v>
      </c>
    </row>
    <row r="6" spans="1:21" x14ac:dyDescent="0.2">
      <c r="A6" s="479" t="s">
        <v>0</v>
      </c>
      <c r="B6" s="479" t="s">
        <v>64</v>
      </c>
      <c r="C6" s="595" t="s">
        <v>65</v>
      </c>
      <c r="D6" s="479" t="s">
        <v>3</v>
      </c>
      <c r="E6" s="479" t="s">
        <v>213</v>
      </c>
      <c r="F6" s="479"/>
      <c r="G6" s="479"/>
      <c r="H6" s="479" t="s">
        <v>214</v>
      </c>
      <c r="I6" s="479" t="s">
        <v>3</v>
      </c>
      <c r="J6" s="479"/>
      <c r="K6" s="479"/>
      <c r="L6" s="523" t="s">
        <v>456</v>
      </c>
      <c r="M6" s="479" t="s">
        <v>457</v>
      </c>
      <c r="N6" s="479"/>
      <c r="O6" s="479"/>
      <c r="P6" s="479"/>
      <c r="Q6" s="479"/>
      <c r="R6" s="479"/>
      <c r="S6" s="479"/>
      <c r="T6" s="479"/>
      <c r="U6" s="479"/>
    </row>
    <row r="7" spans="1:21" ht="33" x14ac:dyDescent="0.2">
      <c r="A7" s="479"/>
      <c r="B7" s="479"/>
      <c r="C7" s="595"/>
      <c r="D7" s="479"/>
      <c r="E7" s="43" t="s">
        <v>4</v>
      </c>
      <c r="F7" s="43" t="s">
        <v>5</v>
      </c>
      <c r="G7" s="43" t="s">
        <v>667</v>
      </c>
      <c r="H7" s="479"/>
      <c r="I7" s="43" t="s">
        <v>4</v>
      </c>
      <c r="J7" s="175" t="s">
        <v>5</v>
      </c>
      <c r="K7" s="43" t="s">
        <v>66</v>
      </c>
      <c r="L7" s="523"/>
      <c r="M7" s="440" t="s">
        <v>458</v>
      </c>
      <c r="N7" s="440" t="s">
        <v>459</v>
      </c>
      <c r="O7" s="434" t="s">
        <v>460</v>
      </c>
      <c r="P7" s="434" t="s">
        <v>461</v>
      </c>
      <c r="Q7" s="434" t="s">
        <v>462</v>
      </c>
      <c r="R7" s="434" t="s">
        <v>463</v>
      </c>
      <c r="S7" s="440" t="s">
        <v>464</v>
      </c>
      <c r="T7" s="440" t="s">
        <v>465</v>
      </c>
      <c r="U7" s="434" t="s">
        <v>466</v>
      </c>
    </row>
    <row r="8" spans="1:21" x14ac:dyDescent="0.2">
      <c r="A8" s="599">
        <v>1</v>
      </c>
      <c r="B8" s="628" t="s">
        <v>215</v>
      </c>
      <c r="C8" s="641" t="s">
        <v>177</v>
      </c>
      <c r="D8" s="599">
        <v>2</v>
      </c>
      <c r="E8" s="599">
        <v>1</v>
      </c>
      <c r="F8" s="599">
        <v>1</v>
      </c>
      <c r="G8" s="599">
        <v>0</v>
      </c>
      <c r="H8" s="90" t="s">
        <v>668</v>
      </c>
      <c r="I8" s="50"/>
      <c r="J8" s="50">
        <v>0.5</v>
      </c>
      <c r="K8" s="37"/>
      <c r="L8" s="570" t="s">
        <v>1427</v>
      </c>
      <c r="M8" s="499"/>
      <c r="N8" s="499"/>
      <c r="O8" s="499"/>
      <c r="P8" s="501" t="s">
        <v>1356</v>
      </c>
      <c r="Q8" s="499"/>
      <c r="R8" s="501">
        <v>2</v>
      </c>
      <c r="S8" s="499"/>
      <c r="T8" s="499"/>
      <c r="U8" s="501">
        <v>2</v>
      </c>
    </row>
    <row r="9" spans="1:21" x14ac:dyDescent="0.2">
      <c r="A9" s="601"/>
      <c r="B9" s="636"/>
      <c r="C9" s="641"/>
      <c r="D9" s="601"/>
      <c r="E9" s="601"/>
      <c r="F9" s="601"/>
      <c r="G9" s="601"/>
      <c r="H9" s="90" t="s">
        <v>669</v>
      </c>
      <c r="I9" s="50">
        <v>0.5</v>
      </c>
      <c r="J9" s="50">
        <v>0.5</v>
      </c>
      <c r="K9" s="37"/>
      <c r="L9" s="571"/>
      <c r="M9" s="588"/>
      <c r="N9" s="588"/>
      <c r="O9" s="588"/>
      <c r="P9" s="589"/>
      <c r="Q9" s="588"/>
      <c r="R9" s="589"/>
      <c r="S9" s="588"/>
      <c r="T9" s="588"/>
      <c r="U9" s="589"/>
    </row>
    <row r="10" spans="1:21" x14ac:dyDescent="0.2">
      <c r="A10" s="600"/>
      <c r="B10" s="629"/>
      <c r="C10" s="641"/>
      <c r="D10" s="600"/>
      <c r="E10" s="600"/>
      <c r="F10" s="600"/>
      <c r="G10" s="600"/>
      <c r="H10" s="90" t="s">
        <v>670</v>
      </c>
      <c r="I10" s="50">
        <v>0.5</v>
      </c>
      <c r="J10" s="50"/>
      <c r="K10" s="37"/>
      <c r="L10" s="572"/>
      <c r="M10" s="500"/>
      <c r="N10" s="500"/>
      <c r="O10" s="500"/>
      <c r="P10" s="502"/>
      <c r="Q10" s="500"/>
      <c r="R10" s="502"/>
      <c r="S10" s="500"/>
      <c r="T10" s="500"/>
      <c r="U10" s="502"/>
    </row>
    <row r="11" spans="1:21" x14ac:dyDescent="0.2">
      <c r="A11" s="599">
        <v>2</v>
      </c>
      <c r="B11" s="631" t="s">
        <v>218</v>
      </c>
      <c r="C11" s="617" t="s">
        <v>219</v>
      </c>
      <c r="D11" s="599">
        <v>2</v>
      </c>
      <c r="E11" s="599">
        <v>1</v>
      </c>
      <c r="F11" s="599">
        <v>1</v>
      </c>
      <c r="G11" s="599">
        <v>0</v>
      </c>
      <c r="H11" s="90" t="s">
        <v>671</v>
      </c>
      <c r="I11" s="50"/>
      <c r="J11" s="50">
        <v>0.5</v>
      </c>
      <c r="K11" s="37"/>
      <c r="L11" s="570" t="s">
        <v>1427</v>
      </c>
      <c r="M11" s="499"/>
      <c r="N11" s="501" t="s">
        <v>1356</v>
      </c>
      <c r="O11" s="501" t="s">
        <v>1356</v>
      </c>
      <c r="P11" s="501" t="s">
        <v>1356</v>
      </c>
      <c r="Q11" s="501">
        <v>33</v>
      </c>
      <c r="R11" s="501">
        <v>4</v>
      </c>
      <c r="S11" s="499"/>
      <c r="T11" s="499"/>
      <c r="U11" s="501">
        <v>3</v>
      </c>
    </row>
    <row r="12" spans="1:21" x14ac:dyDescent="0.2">
      <c r="A12" s="601"/>
      <c r="B12" s="640"/>
      <c r="C12" s="617"/>
      <c r="D12" s="601"/>
      <c r="E12" s="601"/>
      <c r="F12" s="601"/>
      <c r="G12" s="601"/>
      <c r="H12" s="90" t="s">
        <v>672</v>
      </c>
      <c r="I12" s="50">
        <v>1</v>
      </c>
      <c r="J12" s="50"/>
      <c r="K12" s="37"/>
      <c r="L12" s="571"/>
      <c r="M12" s="588"/>
      <c r="N12" s="589"/>
      <c r="O12" s="589"/>
      <c r="P12" s="589"/>
      <c r="Q12" s="589"/>
      <c r="R12" s="589"/>
      <c r="S12" s="588"/>
      <c r="T12" s="588"/>
      <c r="U12" s="589"/>
    </row>
    <row r="13" spans="1:21" x14ac:dyDescent="0.2">
      <c r="A13" s="600"/>
      <c r="B13" s="632"/>
      <c r="C13" s="617"/>
      <c r="D13" s="600"/>
      <c r="E13" s="600"/>
      <c r="F13" s="600"/>
      <c r="G13" s="600"/>
      <c r="H13" s="90" t="s">
        <v>673</v>
      </c>
      <c r="I13" s="50"/>
      <c r="J13" s="50">
        <v>0.5</v>
      </c>
      <c r="K13" s="37"/>
      <c r="L13" s="572"/>
      <c r="M13" s="500"/>
      <c r="N13" s="502"/>
      <c r="O13" s="502"/>
      <c r="P13" s="502"/>
      <c r="Q13" s="502"/>
      <c r="R13" s="502"/>
      <c r="S13" s="500"/>
      <c r="T13" s="500"/>
      <c r="U13" s="502"/>
    </row>
    <row r="14" spans="1:21" x14ac:dyDescent="0.2">
      <c r="A14" s="599">
        <v>3</v>
      </c>
      <c r="B14" s="637" t="s">
        <v>220</v>
      </c>
      <c r="C14" s="627" t="s">
        <v>221</v>
      </c>
      <c r="D14" s="501">
        <v>3</v>
      </c>
      <c r="E14" s="501">
        <v>2</v>
      </c>
      <c r="F14" s="546">
        <v>1</v>
      </c>
      <c r="G14" s="546">
        <v>0</v>
      </c>
      <c r="H14" s="90" t="s">
        <v>674</v>
      </c>
      <c r="I14" s="50"/>
      <c r="J14" s="50">
        <v>0.5</v>
      </c>
      <c r="K14" s="37"/>
      <c r="L14" s="570" t="s">
        <v>1427</v>
      </c>
      <c r="M14" s="499"/>
      <c r="N14" s="499"/>
      <c r="O14" s="501" t="s">
        <v>1356</v>
      </c>
      <c r="P14" s="501" t="s">
        <v>1356</v>
      </c>
      <c r="Q14" s="501">
        <v>3</v>
      </c>
      <c r="R14" s="501">
        <v>2</v>
      </c>
      <c r="S14" s="499"/>
      <c r="T14" s="499"/>
      <c r="U14" s="499"/>
    </row>
    <row r="15" spans="1:21" x14ac:dyDescent="0.2">
      <c r="A15" s="601"/>
      <c r="B15" s="638"/>
      <c r="C15" s="627"/>
      <c r="D15" s="589"/>
      <c r="E15" s="589"/>
      <c r="F15" s="547"/>
      <c r="G15" s="547"/>
      <c r="H15" s="90" t="s">
        <v>675</v>
      </c>
      <c r="I15" s="50">
        <v>1</v>
      </c>
      <c r="J15" s="50"/>
      <c r="K15" s="37"/>
      <c r="L15" s="571"/>
      <c r="M15" s="588"/>
      <c r="N15" s="588"/>
      <c r="O15" s="589"/>
      <c r="P15" s="589"/>
      <c r="Q15" s="589"/>
      <c r="R15" s="589"/>
      <c r="S15" s="588"/>
      <c r="T15" s="588"/>
      <c r="U15" s="588"/>
    </row>
    <row r="16" spans="1:21" x14ac:dyDescent="0.2">
      <c r="A16" s="601"/>
      <c r="B16" s="638"/>
      <c r="C16" s="627"/>
      <c r="D16" s="589"/>
      <c r="E16" s="589"/>
      <c r="F16" s="547"/>
      <c r="G16" s="547"/>
      <c r="H16" s="90" t="s">
        <v>676</v>
      </c>
      <c r="I16" s="50">
        <v>0.5</v>
      </c>
      <c r="J16" s="50"/>
      <c r="K16" s="37"/>
      <c r="L16" s="571"/>
      <c r="M16" s="588"/>
      <c r="N16" s="588"/>
      <c r="O16" s="589"/>
      <c r="P16" s="589"/>
      <c r="Q16" s="589"/>
      <c r="R16" s="589"/>
      <c r="S16" s="588"/>
      <c r="T16" s="588"/>
      <c r="U16" s="588"/>
    </row>
    <row r="17" spans="1:21" x14ac:dyDescent="0.2">
      <c r="A17" s="601"/>
      <c r="B17" s="638"/>
      <c r="C17" s="627"/>
      <c r="D17" s="589"/>
      <c r="E17" s="589"/>
      <c r="F17" s="547"/>
      <c r="G17" s="547"/>
      <c r="H17" s="90" t="s">
        <v>677</v>
      </c>
      <c r="I17" s="50"/>
      <c r="J17" s="50">
        <v>0.5</v>
      </c>
      <c r="K17" s="37"/>
      <c r="L17" s="571"/>
      <c r="M17" s="588"/>
      <c r="N17" s="588"/>
      <c r="O17" s="589"/>
      <c r="P17" s="589"/>
      <c r="Q17" s="589"/>
      <c r="R17" s="589"/>
      <c r="S17" s="588"/>
      <c r="T17" s="588"/>
      <c r="U17" s="588"/>
    </row>
    <row r="18" spans="1:21" x14ac:dyDescent="0.2">
      <c r="A18" s="600"/>
      <c r="B18" s="639"/>
      <c r="C18" s="627"/>
      <c r="D18" s="502"/>
      <c r="E18" s="502"/>
      <c r="F18" s="548"/>
      <c r="G18" s="548"/>
      <c r="H18" s="90" t="s">
        <v>678</v>
      </c>
      <c r="I18" s="50">
        <v>0.5</v>
      </c>
      <c r="J18" s="50"/>
      <c r="K18" s="37"/>
      <c r="L18" s="572"/>
      <c r="M18" s="500"/>
      <c r="N18" s="500"/>
      <c r="O18" s="502"/>
      <c r="P18" s="502"/>
      <c r="Q18" s="502"/>
      <c r="R18" s="502"/>
      <c r="S18" s="500"/>
      <c r="T18" s="500"/>
      <c r="U18" s="500"/>
    </row>
    <row r="19" spans="1:21" x14ac:dyDescent="0.2">
      <c r="A19" s="599">
        <v>4</v>
      </c>
      <c r="B19" s="628" t="s">
        <v>222</v>
      </c>
      <c r="C19" s="615" t="s">
        <v>223</v>
      </c>
      <c r="D19" s="599">
        <v>3</v>
      </c>
      <c r="E19" s="599">
        <v>2</v>
      </c>
      <c r="F19" s="599">
        <v>1</v>
      </c>
      <c r="G19" s="599">
        <v>0</v>
      </c>
      <c r="H19" s="90" t="s">
        <v>679</v>
      </c>
      <c r="I19" s="50">
        <v>1</v>
      </c>
      <c r="J19" s="50"/>
      <c r="K19" s="37"/>
      <c r="L19" s="570" t="s">
        <v>1427</v>
      </c>
      <c r="M19" s="499"/>
      <c r="N19" s="501" t="s">
        <v>1356</v>
      </c>
      <c r="O19" s="501" t="s">
        <v>1356</v>
      </c>
      <c r="P19" s="501" t="s">
        <v>1356</v>
      </c>
      <c r="Q19" s="501">
        <v>5</v>
      </c>
      <c r="R19" s="499"/>
      <c r="S19" s="499"/>
      <c r="T19" s="499"/>
      <c r="U19" s="499"/>
    </row>
    <row r="20" spans="1:21" x14ac:dyDescent="0.2">
      <c r="A20" s="601"/>
      <c r="B20" s="636"/>
      <c r="C20" s="615"/>
      <c r="D20" s="601"/>
      <c r="E20" s="601"/>
      <c r="F20" s="601"/>
      <c r="G20" s="601"/>
      <c r="H20" s="90" t="s">
        <v>668</v>
      </c>
      <c r="I20" s="50">
        <v>0.5</v>
      </c>
      <c r="J20" s="50">
        <v>0.5</v>
      </c>
      <c r="K20" s="37"/>
      <c r="L20" s="571"/>
      <c r="M20" s="588"/>
      <c r="N20" s="589"/>
      <c r="O20" s="589"/>
      <c r="P20" s="589"/>
      <c r="Q20" s="589"/>
      <c r="R20" s="588"/>
      <c r="S20" s="588"/>
      <c r="T20" s="588"/>
      <c r="U20" s="588"/>
    </row>
    <row r="21" spans="1:21" x14ac:dyDescent="0.2">
      <c r="A21" s="601"/>
      <c r="B21" s="636"/>
      <c r="C21" s="615"/>
      <c r="D21" s="601"/>
      <c r="E21" s="601"/>
      <c r="F21" s="601"/>
      <c r="G21" s="601"/>
      <c r="H21" s="90" t="s">
        <v>680</v>
      </c>
      <c r="I21" s="50">
        <v>0.5</v>
      </c>
      <c r="J21" s="50">
        <v>0.5</v>
      </c>
      <c r="K21" s="37"/>
      <c r="L21" s="572"/>
      <c r="M21" s="500"/>
      <c r="N21" s="502"/>
      <c r="O21" s="502"/>
      <c r="P21" s="502"/>
      <c r="Q21" s="502"/>
      <c r="R21" s="500"/>
      <c r="S21" s="500"/>
      <c r="T21" s="500"/>
      <c r="U21" s="500"/>
    </row>
    <row r="22" spans="1:21" x14ac:dyDescent="0.2">
      <c r="A22" s="599">
        <v>5</v>
      </c>
      <c r="B22" s="633" t="s">
        <v>224</v>
      </c>
      <c r="C22" s="617" t="s">
        <v>681</v>
      </c>
      <c r="D22" s="599">
        <v>3</v>
      </c>
      <c r="E22" s="599">
        <v>1</v>
      </c>
      <c r="F22" s="599">
        <v>2</v>
      </c>
      <c r="G22" s="599">
        <v>0</v>
      </c>
      <c r="H22" s="90" t="s">
        <v>680</v>
      </c>
      <c r="I22" s="50">
        <v>0.5</v>
      </c>
      <c r="J22" s="50">
        <v>1</v>
      </c>
      <c r="K22" s="37"/>
      <c r="L22" s="570" t="s">
        <v>1427</v>
      </c>
      <c r="M22" s="499"/>
      <c r="N22" s="501" t="s">
        <v>1356</v>
      </c>
      <c r="O22" s="501" t="s">
        <v>1356</v>
      </c>
      <c r="P22" s="501" t="s">
        <v>1356</v>
      </c>
      <c r="Q22" s="501">
        <v>9</v>
      </c>
      <c r="R22" s="501">
        <v>1</v>
      </c>
      <c r="S22" s="499"/>
      <c r="T22" s="499"/>
      <c r="U22" s="499"/>
    </row>
    <row r="23" spans="1:21" x14ac:dyDescent="0.2">
      <c r="A23" s="601"/>
      <c r="B23" s="634"/>
      <c r="C23" s="617"/>
      <c r="D23" s="601"/>
      <c r="E23" s="601"/>
      <c r="F23" s="601"/>
      <c r="G23" s="601"/>
      <c r="H23" s="90" t="s">
        <v>668</v>
      </c>
      <c r="I23" s="50"/>
      <c r="J23" s="50">
        <v>1</v>
      </c>
      <c r="K23" s="37"/>
      <c r="L23" s="571"/>
      <c r="M23" s="588"/>
      <c r="N23" s="589"/>
      <c r="O23" s="589"/>
      <c r="P23" s="589"/>
      <c r="Q23" s="589"/>
      <c r="R23" s="589"/>
      <c r="S23" s="588"/>
      <c r="T23" s="588"/>
      <c r="U23" s="588"/>
    </row>
    <row r="24" spans="1:21" x14ac:dyDescent="0.2">
      <c r="A24" s="600"/>
      <c r="B24" s="635"/>
      <c r="C24" s="617"/>
      <c r="D24" s="600"/>
      <c r="E24" s="600"/>
      <c r="F24" s="600"/>
      <c r="G24" s="600"/>
      <c r="H24" s="181" t="s">
        <v>682</v>
      </c>
      <c r="I24" s="30">
        <v>0.5</v>
      </c>
      <c r="J24" s="30"/>
      <c r="K24" s="37"/>
      <c r="L24" s="572"/>
      <c r="M24" s="500"/>
      <c r="N24" s="502"/>
      <c r="O24" s="502"/>
      <c r="P24" s="502"/>
      <c r="Q24" s="502"/>
      <c r="R24" s="502"/>
      <c r="S24" s="500"/>
      <c r="T24" s="500"/>
      <c r="U24" s="500"/>
    </row>
    <row r="25" spans="1:21" x14ac:dyDescent="0.2">
      <c r="A25" s="599">
        <v>6</v>
      </c>
      <c r="B25" s="631" t="s">
        <v>227</v>
      </c>
      <c r="C25" s="617" t="s">
        <v>132</v>
      </c>
      <c r="D25" s="599">
        <v>2</v>
      </c>
      <c r="E25" s="599">
        <v>1</v>
      </c>
      <c r="F25" s="599">
        <v>1</v>
      </c>
      <c r="G25" s="599">
        <v>0</v>
      </c>
      <c r="H25" s="90" t="s">
        <v>683</v>
      </c>
      <c r="I25" s="50">
        <v>0.5</v>
      </c>
      <c r="J25" s="50">
        <v>0.5</v>
      </c>
      <c r="K25" s="37"/>
      <c r="L25" s="570" t="s">
        <v>1427</v>
      </c>
      <c r="M25" s="499"/>
      <c r="N25" s="499"/>
      <c r="O25" s="499"/>
      <c r="P25" s="501" t="s">
        <v>1356</v>
      </c>
      <c r="Q25" s="501">
        <v>4</v>
      </c>
      <c r="R25" s="501">
        <v>6</v>
      </c>
      <c r="S25" s="499"/>
      <c r="T25" s="499"/>
      <c r="U25" s="499"/>
    </row>
    <row r="26" spans="1:21" x14ac:dyDescent="0.2">
      <c r="A26" s="600"/>
      <c r="B26" s="632"/>
      <c r="C26" s="617"/>
      <c r="D26" s="600"/>
      <c r="E26" s="600"/>
      <c r="F26" s="600"/>
      <c r="G26" s="600"/>
      <c r="H26" s="90" t="s">
        <v>684</v>
      </c>
      <c r="I26" s="50">
        <v>0.5</v>
      </c>
      <c r="J26" s="50">
        <v>0.5</v>
      </c>
      <c r="K26" s="37"/>
      <c r="L26" s="572"/>
      <c r="M26" s="500"/>
      <c r="N26" s="500"/>
      <c r="O26" s="500"/>
      <c r="P26" s="502"/>
      <c r="Q26" s="502"/>
      <c r="R26" s="502"/>
      <c r="S26" s="500"/>
      <c r="T26" s="500"/>
      <c r="U26" s="500"/>
    </row>
    <row r="27" spans="1:21" x14ac:dyDescent="0.2">
      <c r="A27" s="599">
        <v>7</v>
      </c>
      <c r="B27" s="628" t="s">
        <v>228</v>
      </c>
      <c r="C27" s="630" t="s">
        <v>229</v>
      </c>
      <c r="D27" s="599">
        <v>2</v>
      </c>
      <c r="E27" s="599">
        <v>1</v>
      </c>
      <c r="F27" s="599">
        <v>1</v>
      </c>
      <c r="G27" s="599">
        <v>0</v>
      </c>
      <c r="H27" s="90" t="s">
        <v>685</v>
      </c>
      <c r="I27" s="50">
        <v>0.5</v>
      </c>
      <c r="J27" s="50">
        <v>0.5</v>
      </c>
      <c r="K27" s="37"/>
      <c r="L27" s="570" t="s">
        <v>1427</v>
      </c>
      <c r="M27" s="499"/>
      <c r="N27" s="499"/>
      <c r="O27" s="501" t="s">
        <v>1356</v>
      </c>
      <c r="P27" s="501" t="s">
        <v>1356</v>
      </c>
      <c r="Q27" s="501">
        <v>3</v>
      </c>
      <c r="R27" s="501">
        <v>2</v>
      </c>
      <c r="S27" s="499"/>
      <c r="T27" s="499"/>
      <c r="U27" s="499"/>
    </row>
    <row r="28" spans="1:21" x14ac:dyDescent="0.2">
      <c r="A28" s="600"/>
      <c r="B28" s="629"/>
      <c r="C28" s="630"/>
      <c r="D28" s="600"/>
      <c r="E28" s="600"/>
      <c r="F28" s="600"/>
      <c r="G28" s="600"/>
      <c r="H28" s="90" t="s">
        <v>686</v>
      </c>
      <c r="I28" s="50">
        <v>0.5</v>
      </c>
      <c r="J28" s="50">
        <v>0.5</v>
      </c>
      <c r="K28" s="37"/>
      <c r="L28" s="572"/>
      <c r="M28" s="500"/>
      <c r="N28" s="500"/>
      <c r="O28" s="502"/>
      <c r="P28" s="502"/>
      <c r="Q28" s="502"/>
      <c r="R28" s="502"/>
      <c r="S28" s="500"/>
      <c r="T28" s="500"/>
      <c r="U28" s="500"/>
    </row>
    <row r="29" spans="1:21" x14ac:dyDescent="0.2">
      <c r="A29" s="616">
        <v>8</v>
      </c>
      <c r="B29" s="614" t="s">
        <v>230</v>
      </c>
      <c r="C29" s="627" t="s">
        <v>34</v>
      </c>
      <c r="D29" s="618">
        <v>3</v>
      </c>
      <c r="E29" s="618">
        <v>1</v>
      </c>
      <c r="F29" s="618">
        <v>2</v>
      </c>
      <c r="G29" s="618">
        <v>0</v>
      </c>
      <c r="H29" s="90" t="s">
        <v>673</v>
      </c>
      <c r="I29" s="176" t="s">
        <v>69</v>
      </c>
      <c r="J29" s="176" t="s">
        <v>69</v>
      </c>
      <c r="K29" s="37"/>
      <c r="L29" s="570" t="s">
        <v>1427</v>
      </c>
      <c r="M29" s="499"/>
      <c r="N29" s="499"/>
      <c r="O29" s="501" t="s">
        <v>1356</v>
      </c>
      <c r="P29" s="501" t="s">
        <v>1356</v>
      </c>
      <c r="Q29" s="499"/>
      <c r="R29" s="499"/>
      <c r="S29" s="499"/>
      <c r="T29" s="499"/>
      <c r="U29" s="499"/>
    </row>
    <row r="30" spans="1:21" x14ac:dyDescent="0.2">
      <c r="A30" s="616"/>
      <c r="B30" s="614"/>
      <c r="C30" s="627"/>
      <c r="D30" s="620"/>
      <c r="E30" s="620"/>
      <c r="F30" s="620"/>
      <c r="G30" s="620"/>
      <c r="H30" s="90" t="s">
        <v>687</v>
      </c>
      <c r="I30" s="50">
        <v>1</v>
      </c>
      <c r="J30" s="50">
        <v>2</v>
      </c>
      <c r="K30" s="37"/>
      <c r="L30" s="572"/>
      <c r="M30" s="500"/>
      <c r="N30" s="500"/>
      <c r="O30" s="502"/>
      <c r="P30" s="502"/>
      <c r="Q30" s="500"/>
      <c r="R30" s="500"/>
      <c r="S30" s="500"/>
      <c r="T30" s="500"/>
      <c r="U30" s="500"/>
    </row>
    <row r="31" spans="1:21" x14ac:dyDescent="0.2">
      <c r="A31" s="626" t="s">
        <v>295</v>
      </c>
      <c r="B31" s="626"/>
      <c r="C31" s="626"/>
      <c r="D31" s="178">
        <f>SUM(D8:D29)</f>
        <v>20</v>
      </c>
      <c r="E31" s="178">
        <f>SUM(E8:E29)</f>
        <v>10</v>
      </c>
      <c r="F31" s="178">
        <f>SUM(F8:F29)</f>
        <v>10</v>
      </c>
      <c r="G31" s="178">
        <f>SUM(G8:G29)</f>
        <v>0</v>
      </c>
      <c r="H31" s="129"/>
      <c r="I31" s="43"/>
      <c r="J31" s="37"/>
      <c r="K31" s="37"/>
    </row>
    <row r="32" spans="1:21" s="4" customFormat="1" x14ac:dyDescent="0.2">
      <c r="A32" s="183"/>
      <c r="B32" s="183"/>
      <c r="C32" s="183"/>
      <c r="D32" s="183"/>
      <c r="E32" s="183"/>
      <c r="F32" s="183"/>
      <c r="G32" s="183"/>
      <c r="H32" s="160"/>
      <c r="I32" s="184"/>
      <c r="J32" s="161"/>
      <c r="K32" s="161"/>
      <c r="L32" s="127"/>
      <c r="M32" s="127"/>
      <c r="N32" s="127"/>
      <c r="O32" s="127"/>
      <c r="P32" s="127"/>
      <c r="Q32" s="127"/>
      <c r="R32" s="127"/>
      <c r="S32" s="127"/>
      <c r="T32" s="127"/>
      <c r="U32" s="127"/>
    </row>
    <row r="33" spans="1:21" s="4" customFormat="1" x14ac:dyDescent="0.2">
      <c r="A33" s="185" t="s">
        <v>231</v>
      </c>
      <c r="B33" s="127"/>
      <c r="C33" s="128"/>
      <c r="D33" s="127"/>
      <c r="E33" s="127"/>
      <c r="F33" s="127"/>
      <c r="G33" s="127"/>
      <c r="H33" s="127"/>
      <c r="I33" s="31"/>
      <c r="J33" s="31"/>
      <c r="K33" s="31"/>
      <c r="L33" s="127"/>
      <c r="M33" s="127"/>
      <c r="N33" s="127"/>
      <c r="O33" s="127"/>
      <c r="P33" s="127"/>
      <c r="Q33" s="127"/>
      <c r="R33" s="127"/>
      <c r="S33" s="127"/>
      <c r="T33" s="127"/>
      <c r="U33" s="127"/>
    </row>
    <row r="34" spans="1:21" s="4" customFormat="1" x14ac:dyDescent="0.2">
      <c r="A34" s="479" t="s">
        <v>0</v>
      </c>
      <c r="B34" s="479" t="s">
        <v>64</v>
      </c>
      <c r="C34" s="595" t="s">
        <v>65</v>
      </c>
      <c r="D34" s="479" t="s">
        <v>3</v>
      </c>
      <c r="E34" s="479" t="s">
        <v>213</v>
      </c>
      <c r="F34" s="479"/>
      <c r="G34" s="479"/>
      <c r="H34" s="479" t="s">
        <v>214</v>
      </c>
      <c r="I34" s="479" t="s">
        <v>3</v>
      </c>
      <c r="J34" s="479"/>
      <c r="K34" s="479"/>
      <c r="L34" s="523" t="s">
        <v>456</v>
      </c>
      <c r="M34" s="479" t="s">
        <v>457</v>
      </c>
      <c r="N34" s="479"/>
      <c r="O34" s="479"/>
      <c r="P34" s="479"/>
      <c r="Q34" s="479"/>
      <c r="R34" s="479"/>
      <c r="S34" s="479"/>
      <c r="T34" s="479"/>
      <c r="U34" s="479"/>
    </row>
    <row r="35" spans="1:21" s="4" customFormat="1" ht="33" x14ac:dyDescent="0.2">
      <c r="A35" s="479"/>
      <c r="B35" s="479"/>
      <c r="C35" s="595"/>
      <c r="D35" s="479"/>
      <c r="E35" s="43" t="s">
        <v>4</v>
      </c>
      <c r="F35" s="43" t="s">
        <v>5</v>
      </c>
      <c r="G35" s="43" t="s">
        <v>667</v>
      </c>
      <c r="H35" s="479"/>
      <c r="I35" s="43" t="s">
        <v>4</v>
      </c>
      <c r="J35" s="175" t="s">
        <v>5</v>
      </c>
      <c r="K35" s="43" t="s">
        <v>66</v>
      </c>
      <c r="L35" s="523"/>
      <c r="M35" s="440" t="s">
        <v>458</v>
      </c>
      <c r="N35" s="440" t="s">
        <v>459</v>
      </c>
      <c r="O35" s="434" t="s">
        <v>460</v>
      </c>
      <c r="P35" s="434" t="s">
        <v>461</v>
      </c>
      <c r="Q35" s="434" t="s">
        <v>462</v>
      </c>
      <c r="R35" s="434" t="s">
        <v>463</v>
      </c>
      <c r="S35" s="440" t="s">
        <v>464</v>
      </c>
      <c r="T35" s="440" t="s">
        <v>465</v>
      </c>
      <c r="U35" s="434" t="s">
        <v>466</v>
      </c>
    </row>
    <row r="36" spans="1:21" x14ac:dyDescent="0.2">
      <c r="A36" s="601">
        <v>1</v>
      </c>
      <c r="B36" s="619" t="s">
        <v>688</v>
      </c>
      <c r="C36" s="622" t="s">
        <v>689</v>
      </c>
      <c r="D36" s="603">
        <v>3</v>
      </c>
      <c r="E36" s="601">
        <v>2</v>
      </c>
      <c r="F36" s="601">
        <v>1</v>
      </c>
      <c r="G36" s="601">
        <v>0</v>
      </c>
      <c r="H36" s="143" t="s">
        <v>690</v>
      </c>
      <c r="I36" s="156">
        <v>1</v>
      </c>
      <c r="J36" s="156"/>
      <c r="K36" s="47"/>
      <c r="L36" s="570" t="s">
        <v>1427</v>
      </c>
      <c r="M36" s="499"/>
      <c r="N36" s="501" t="s">
        <v>1356</v>
      </c>
      <c r="O36" s="501" t="s">
        <v>1356</v>
      </c>
      <c r="P36" s="501" t="s">
        <v>1356</v>
      </c>
      <c r="Q36" s="501">
        <v>8</v>
      </c>
      <c r="R36" s="501">
        <v>8</v>
      </c>
      <c r="S36" s="499"/>
      <c r="T36" s="499"/>
      <c r="U36" s="501">
        <v>1</v>
      </c>
    </row>
    <row r="37" spans="1:21" x14ac:dyDescent="0.2">
      <c r="A37" s="601"/>
      <c r="B37" s="619"/>
      <c r="C37" s="622"/>
      <c r="D37" s="603"/>
      <c r="E37" s="601"/>
      <c r="F37" s="601"/>
      <c r="G37" s="601"/>
      <c r="H37" s="90" t="s">
        <v>672</v>
      </c>
      <c r="I37" s="50">
        <v>0.5</v>
      </c>
      <c r="J37" s="50"/>
      <c r="K37" s="37"/>
      <c r="L37" s="571"/>
      <c r="M37" s="588"/>
      <c r="N37" s="589"/>
      <c r="O37" s="589"/>
      <c r="P37" s="589"/>
      <c r="Q37" s="589"/>
      <c r="R37" s="589"/>
      <c r="S37" s="588"/>
      <c r="T37" s="588"/>
      <c r="U37" s="589"/>
    </row>
    <row r="38" spans="1:21" x14ac:dyDescent="0.2">
      <c r="A38" s="601"/>
      <c r="B38" s="619"/>
      <c r="C38" s="622"/>
      <c r="D38" s="603"/>
      <c r="E38" s="601"/>
      <c r="F38" s="601"/>
      <c r="G38" s="601"/>
      <c r="H38" s="90" t="s">
        <v>674</v>
      </c>
      <c r="I38" s="50">
        <v>0.5</v>
      </c>
      <c r="J38" s="50"/>
      <c r="K38" s="37"/>
      <c r="L38" s="571"/>
      <c r="M38" s="588"/>
      <c r="N38" s="589"/>
      <c r="O38" s="589"/>
      <c r="P38" s="589"/>
      <c r="Q38" s="589"/>
      <c r="R38" s="589"/>
      <c r="S38" s="588"/>
      <c r="T38" s="588"/>
      <c r="U38" s="589"/>
    </row>
    <row r="39" spans="1:21" x14ac:dyDescent="0.2">
      <c r="A39" s="601"/>
      <c r="B39" s="619"/>
      <c r="C39" s="622"/>
      <c r="D39" s="603"/>
      <c r="E39" s="601"/>
      <c r="F39" s="601"/>
      <c r="G39" s="601"/>
      <c r="H39" s="90" t="s">
        <v>677</v>
      </c>
      <c r="I39" s="50"/>
      <c r="J39" s="50">
        <v>1</v>
      </c>
      <c r="K39" s="37"/>
      <c r="L39" s="572"/>
      <c r="M39" s="500"/>
      <c r="N39" s="502"/>
      <c r="O39" s="502"/>
      <c r="P39" s="502"/>
      <c r="Q39" s="502"/>
      <c r="R39" s="502"/>
      <c r="S39" s="500"/>
      <c r="T39" s="500"/>
      <c r="U39" s="502"/>
    </row>
    <row r="40" spans="1:21" x14ac:dyDescent="0.2">
      <c r="A40" s="599">
        <v>2</v>
      </c>
      <c r="B40" s="618" t="s">
        <v>691</v>
      </c>
      <c r="C40" s="621" t="s">
        <v>692</v>
      </c>
      <c r="D40" s="618">
        <v>3</v>
      </c>
      <c r="E40" s="618">
        <v>1</v>
      </c>
      <c r="F40" s="618">
        <v>2</v>
      </c>
      <c r="G40" s="618">
        <v>0</v>
      </c>
      <c r="H40" s="90" t="s">
        <v>673</v>
      </c>
      <c r="I40" s="50"/>
      <c r="J40" s="50">
        <v>0.5</v>
      </c>
      <c r="K40" s="37"/>
      <c r="L40" s="570" t="s">
        <v>1427</v>
      </c>
      <c r="M40" s="590"/>
      <c r="N40" s="499"/>
      <c r="O40" s="558" t="s">
        <v>1356</v>
      </c>
      <c r="P40" s="501" t="s">
        <v>1356</v>
      </c>
      <c r="Q40" s="558">
        <v>10</v>
      </c>
      <c r="R40" s="501">
        <v>2</v>
      </c>
      <c r="S40" s="590"/>
      <c r="T40" s="558">
        <v>2</v>
      </c>
      <c r="U40" s="499"/>
    </row>
    <row r="41" spans="1:21" x14ac:dyDescent="0.2">
      <c r="A41" s="601"/>
      <c r="B41" s="619"/>
      <c r="C41" s="622"/>
      <c r="D41" s="619"/>
      <c r="E41" s="619"/>
      <c r="F41" s="619"/>
      <c r="G41" s="619"/>
      <c r="H41" s="90" t="s">
        <v>693</v>
      </c>
      <c r="I41" s="50">
        <v>1</v>
      </c>
      <c r="J41" s="50"/>
      <c r="K41" s="37"/>
      <c r="L41" s="571"/>
      <c r="M41" s="591"/>
      <c r="N41" s="588"/>
      <c r="O41" s="559"/>
      <c r="P41" s="589"/>
      <c r="Q41" s="559"/>
      <c r="R41" s="589"/>
      <c r="S41" s="591"/>
      <c r="T41" s="559"/>
      <c r="U41" s="588"/>
    </row>
    <row r="42" spans="1:21" x14ac:dyDescent="0.2">
      <c r="A42" s="601"/>
      <c r="B42" s="619"/>
      <c r="C42" s="622"/>
      <c r="D42" s="619"/>
      <c r="E42" s="619"/>
      <c r="F42" s="619"/>
      <c r="G42" s="619"/>
      <c r="H42" s="90" t="s">
        <v>694</v>
      </c>
      <c r="I42" s="50"/>
      <c r="J42" s="50">
        <v>0.5</v>
      </c>
      <c r="K42" s="37"/>
      <c r="L42" s="571"/>
      <c r="M42" s="591"/>
      <c r="N42" s="588"/>
      <c r="O42" s="559"/>
      <c r="P42" s="589"/>
      <c r="Q42" s="559"/>
      <c r="R42" s="589"/>
      <c r="S42" s="591"/>
      <c r="T42" s="559"/>
      <c r="U42" s="588"/>
    </row>
    <row r="43" spans="1:21" x14ac:dyDescent="0.2">
      <c r="A43" s="601"/>
      <c r="B43" s="619"/>
      <c r="C43" s="622"/>
      <c r="D43" s="619"/>
      <c r="E43" s="619"/>
      <c r="F43" s="619"/>
      <c r="G43" s="619"/>
      <c r="H43" s="90" t="s">
        <v>672</v>
      </c>
      <c r="I43" s="50"/>
      <c r="J43" s="50">
        <v>0.5</v>
      </c>
      <c r="K43" s="37"/>
      <c r="L43" s="571"/>
      <c r="M43" s="591"/>
      <c r="N43" s="588"/>
      <c r="O43" s="559"/>
      <c r="P43" s="589"/>
      <c r="Q43" s="559"/>
      <c r="R43" s="589"/>
      <c r="S43" s="591"/>
      <c r="T43" s="559"/>
      <c r="U43" s="588"/>
    </row>
    <row r="44" spans="1:21" x14ac:dyDescent="0.2">
      <c r="A44" s="600"/>
      <c r="B44" s="620"/>
      <c r="C44" s="623"/>
      <c r="D44" s="620"/>
      <c r="E44" s="620"/>
      <c r="F44" s="620"/>
      <c r="G44" s="620"/>
      <c r="H44" s="90" t="s">
        <v>674</v>
      </c>
      <c r="I44" s="50"/>
      <c r="J44" s="50">
        <v>0.5</v>
      </c>
      <c r="K44" s="37"/>
      <c r="L44" s="572"/>
      <c r="M44" s="592"/>
      <c r="N44" s="500"/>
      <c r="O44" s="560"/>
      <c r="P44" s="502"/>
      <c r="Q44" s="560"/>
      <c r="R44" s="502"/>
      <c r="S44" s="592"/>
      <c r="T44" s="560"/>
      <c r="U44" s="500"/>
    </row>
    <row r="45" spans="1:21" x14ac:dyDescent="0.2">
      <c r="A45" s="599">
        <v>3</v>
      </c>
      <c r="B45" s="599" t="s">
        <v>695</v>
      </c>
      <c r="C45" s="605" t="s">
        <v>696</v>
      </c>
      <c r="D45" s="599">
        <v>3</v>
      </c>
      <c r="E45" s="599">
        <v>1</v>
      </c>
      <c r="F45" s="599">
        <v>2</v>
      </c>
      <c r="G45" s="599">
        <v>0</v>
      </c>
      <c r="H45" s="90" t="s">
        <v>672</v>
      </c>
      <c r="I45" s="50">
        <v>1</v>
      </c>
      <c r="J45" s="50"/>
      <c r="K45" s="37"/>
      <c r="L45" s="570" t="s">
        <v>1427</v>
      </c>
      <c r="M45" s="499"/>
      <c r="N45" s="584" t="s">
        <v>1356</v>
      </c>
      <c r="O45" s="584" t="s">
        <v>1356</v>
      </c>
      <c r="P45" s="584" t="s">
        <v>1356</v>
      </c>
      <c r="Q45" s="584">
        <v>5</v>
      </c>
      <c r="R45" s="584">
        <v>6</v>
      </c>
      <c r="S45" s="499"/>
      <c r="T45" s="499"/>
      <c r="U45" s="584">
        <v>7</v>
      </c>
    </row>
    <row r="46" spans="1:21" x14ac:dyDescent="0.2">
      <c r="A46" s="601"/>
      <c r="B46" s="601"/>
      <c r="C46" s="606"/>
      <c r="D46" s="601"/>
      <c r="E46" s="601"/>
      <c r="F46" s="601"/>
      <c r="G46" s="601"/>
      <c r="H46" s="90" t="s">
        <v>677</v>
      </c>
      <c r="I46" s="50"/>
      <c r="J46" s="50">
        <v>1</v>
      </c>
      <c r="K46" s="37"/>
      <c r="L46" s="571"/>
      <c r="M46" s="588"/>
      <c r="N46" s="593"/>
      <c r="O46" s="593"/>
      <c r="P46" s="593"/>
      <c r="Q46" s="593"/>
      <c r="R46" s="593"/>
      <c r="S46" s="588"/>
      <c r="T46" s="588"/>
      <c r="U46" s="593"/>
    </row>
    <row r="47" spans="1:21" x14ac:dyDescent="0.2">
      <c r="A47" s="601"/>
      <c r="B47" s="601"/>
      <c r="C47" s="606"/>
      <c r="D47" s="601"/>
      <c r="E47" s="601"/>
      <c r="F47" s="601"/>
      <c r="G47" s="601"/>
      <c r="H47" s="90" t="s">
        <v>694</v>
      </c>
      <c r="I47" s="50"/>
      <c r="J47" s="50">
        <v>1</v>
      </c>
      <c r="K47" s="37"/>
      <c r="L47" s="572"/>
      <c r="M47" s="500"/>
      <c r="N47" s="585"/>
      <c r="O47" s="585"/>
      <c r="P47" s="585"/>
      <c r="Q47" s="585"/>
      <c r="R47" s="585"/>
      <c r="S47" s="500"/>
      <c r="T47" s="500"/>
      <c r="U47" s="585"/>
    </row>
    <row r="48" spans="1:21" x14ac:dyDescent="0.2">
      <c r="A48" s="599">
        <v>4</v>
      </c>
      <c r="B48" s="602" t="s">
        <v>697</v>
      </c>
      <c r="C48" s="624" t="s">
        <v>233</v>
      </c>
      <c r="D48" s="618">
        <v>3</v>
      </c>
      <c r="E48" s="618">
        <v>2</v>
      </c>
      <c r="F48" s="618">
        <v>1</v>
      </c>
      <c r="G48" s="618">
        <v>0</v>
      </c>
      <c r="H48" s="90" t="s">
        <v>693</v>
      </c>
      <c r="I48" s="50">
        <v>1</v>
      </c>
      <c r="J48" s="50"/>
      <c r="K48" s="37"/>
      <c r="L48" s="570" t="s">
        <v>1427</v>
      </c>
      <c r="M48" s="499"/>
      <c r="N48" s="584" t="s">
        <v>1356</v>
      </c>
      <c r="O48" s="584" t="s">
        <v>1356</v>
      </c>
      <c r="P48" s="584" t="s">
        <v>1356</v>
      </c>
      <c r="Q48" s="584">
        <v>14</v>
      </c>
      <c r="R48" s="584">
        <v>2</v>
      </c>
      <c r="S48" s="499"/>
      <c r="T48" s="584">
        <v>3</v>
      </c>
      <c r="U48" s="584">
        <v>3</v>
      </c>
    </row>
    <row r="49" spans="1:21" x14ac:dyDescent="0.2">
      <c r="A49" s="601"/>
      <c r="B49" s="603"/>
      <c r="C49" s="625"/>
      <c r="D49" s="619"/>
      <c r="E49" s="619"/>
      <c r="F49" s="619"/>
      <c r="G49" s="619"/>
      <c r="H49" s="90" t="s">
        <v>698</v>
      </c>
      <c r="I49" s="50">
        <v>1</v>
      </c>
      <c r="J49" s="50"/>
      <c r="K49" s="37"/>
      <c r="L49" s="571"/>
      <c r="M49" s="588"/>
      <c r="N49" s="593"/>
      <c r="O49" s="593"/>
      <c r="P49" s="593"/>
      <c r="Q49" s="593"/>
      <c r="R49" s="593"/>
      <c r="S49" s="588"/>
      <c r="T49" s="593"/>
      <c r="U49" s="593"/>
    </row>
    <row r="50" spans="1:21" x14ac:dyDescent="0.2">
      <c r="A50" s="601"/>
      <c r="B50" s="603"/>
      <c r="C50" s="625"/>
      <c r="D50" s="619"/>
      <c r="E50" s="619"/>
      <c r="F50" s="619"/>
      <c r="G50" s="619"/>
      <c r="H50" s="182" t="s">
        <v>675</v>
      </c>
      <c r="I50" s="30"/>
      <c r="J50" s="30">
        <v>1</v>
      </c>
      <c r="K50" s="37"/>
      <c r="L50" s="572"/>
      <c r="M50" s="500"/>
      <c r="N50" s="585"/>
      <c r="O50" s="585"/>
      <c r="P50" s="585"/>
      <c r="Q50" s="585"/>
      <c r="R50" s="585"/>
      <c r="S50" s="500"/>
      <c r="T50" s="585"/>
      <c r="U50" s="585"/>
    </row>
    <row r="51" spans="1:21" x14ac:dyDescent="0.2">
      <c r="A51" s="618">
        <v>5</v>
      </c>
      <c r="B51" s="584" t="s">
        <v>237</v>
      </c>
      <c r="C51" s="621" t="s">
        <v>699</v>
      </c>
      <c r="D51" s="618">
        <v>3</v>
      </c>
      <c r="E51" s="618">
        <v>1</v>
      </c>
      <c r="F51" s="618">
        <v>2</v>
      </c>
      <c r="G51" s="618">
        <v>0</v>
      </c>
      <c r="H51" s="90" t="s">
        <v>700</v>
      </c>
      <c r="I51" s="50">
        <v>0.5</v>
      </c>
      <c r="J51" s="50">
        <v>0.5</v>
      </c>
      <c r="K51" s="37"/>
      <c r="L51" s="570" t="s">
        <v>1427</v>
      </c>
      <c r="M51" s="499"/>
      <c r="N51" s="501" t="s">
        <v>1356</v>
      </c>
      <c r="O51" s="501" t="s">
        <v>1356</v>
      </c>
      <c r="P51" s="501" t="s">
        <v>1356</v>
      </c>
      <c r="Q51" s="501">
        <v>12</v>
      </c>
      <c r="R51" s="501">
        <v>11</v>
      </c>
      <c r="S51" s="499"/>
      <c r="T51" s="501">
        <v>2</v>
      </c>
      <c r="U51" s="499"/>
    </row>
    <row r="52" spans="1:21" x14ac:dyDescent="0.2">
      <c r="A52" s="619"/>
      <c r="B52" s="593"/>
      <c r="C52" s="622"/>
      <c r="D52" s="619"/>
      <c r="E52" s="619"/>
      <c r="F52" s="619"/>
      <c r="G52" s="619"/>
      <c r="H52" s="90" t="s">
        <v>690</v>
      </c>
      <c r="I52" s="50">
        <v>0.5</v>
      </c>
      <c r="J52" s="50">
        <v>0.5</v>
      </c>
      <c r="K52" s="37"/>
      <c r="L52" s="571"/>
      <c r="M52" s="588"/>
      <c r="N52" s="589"/>
      <c r="O52" s="589"/>
      <c r="P52" s="589"/>
      <c r="Q52" s="589"/>
      <c r="R52" s="589"/>
      <c r="S52" s="588"/>
      <c r="T52" s="589"/>
      <c r="U52" s="588"/>
    </row>
    <row r="53" spans="1:21" x14ac:dyDescent="0.2">
      <c r="A53" s="619"/>
      <c r="B53" s="593"/>
      <c r="C53" s="622"/>
      <c r="D53" s="619"/>
      <c r="E53" s="619"/>
      <c r="F53" s="619"/>
      <c r="G53" s="619"/>
      <c r="H53" s="90" t="s">
        <v>673</v>
      </c>
      <c r="I53" s="144"/>
      <c r="J53" s="50">
        <v>0.5</v>
      </c>
      <c r="K53" s="37"/>
      <c r="L53" s="571"/>
      <c r="M53" s="588"/>
      <c r="N53" s="589"/>
      <c r="O53" s="589"/>
      <c r="P53" s="589"/>
      <c r="Q53" s="589"/>
      <c r="R53" s="589"/>
      <c r="S53" s="588"/>
      <c r="T53" s="589"/>
      <c r="U53" s="588"/>
    </row>
    <row r="54" spans="1:21" x14ac:dyDescent="0.2">
      <c r="A54" s="620"/>
      <c r="B54" s="585"/>
      <c r="C54" s="623"/>
      <c r="D54" s="620"/>
      <c r="E54" s="620"/>
      <c r="F54" s="620"/>
      <c r="G54" s="620"/>
      <c r="H54" s="90" t="s">
        <v>686</v>
      </c>
      <c r="I54" s="50"/>
      <c r="J54" s="50">
        <v>0.5</v>
      </c>
      <c r="K54" s="37"/>
      <c r="L54" s="572"/>
      <c r="M54" s="500"/>
      <c r="N54" s="502"/>
      <c r="O54" s="502"/>
      <c r="P54" s="502"/>
      <c r="Q54" s="502"/>
      <c r="R54" s="502"/>
      <c r="S54" s="500"/>
      <c r="T54" s="502"/>
      <c r="U54" s="500"/>
    </row>
    <row r="55" spans="1:21" x14ac:dyDescent="0.2">
      <c r="A55" s="599">
        <v>6</v>
      </c>
      <c r="B55" s="501" t="s">
        <v>701</v>
      </c>
      <c r="C55" s="608" t="s">
        <v>702</v>
      </c>
      <c r="D55" s="599">
        <v>2</v>
      </c>
      <c r="E55" s="599">
        <v>1</v>
      </c>
      <c r="F55" s="599">
        <v>1</v>
      </c>
      <c r="G55" s="599">
        <v>0</v>
      </c>
      <c r="H55" s="90" t="s">
        <v>683</v>
      </c>
      <c r="I55" s="50">
        <v>0.5</v>
      </c>
      <c r="J55" s="50">
        <v>0.5</v>
      </c>
      <c r="K55" s="37"/>
      <c r="L55" s="582" t="s">
        <v>1427</v>
      </c>
      <c r="M55" s="499"/>
      <c r="N55" s="499"/>
      <c r="O55" s="584" t="s">
        <v>1356</v>
      </c>
      <c r="P55" s="584" t="s">
        <v>1356</v>
      </c>
      <c r="Q55" s="584">
        <v>6</v>
      </c>
      <c r="R55" s="584">
        <v>8</v>
      </c>
      <c r="S55" s="499"/>
      <c r="T55" s="584">
        <v>1</v>
      </c>
      <c r="U55" s="499"/>
    </row>
    <row r="56" spans="1:21" x14ac:dyDescent="0.2">
      <c r="A56" s="600"/>
      <c r="B56" s="502"/>
      <c r="C56" s="609"/>
      <c r="D56" s="600"/>
      <c r="E56" s="600"/>
      <c r="F56" s="600"/>
      <c r="G56" s="600"/>
      <c r="H56" s="90" t="s">
        <v>703</v>
      </c>
      <c r="I56" s="50">
        <v>0.5</v>
      </c>
      <c r="J56" s="50">
        <v>0.5</v>
      </c>
      <c r="K56" s="37"/>
      <c r="L56" s="583"/>
      <c r="M56" s="500"/>
      <c r="N56" s="500"/>
      <c r="O56" s="585"/>
      <c r="P56" s="585"/>
      <c r="Q56" s="585"/>
      <c r="R56" s="585"/>
      <c r="S56" s="500"/>
      <c r="T56" s="585"/>
      <c r="U56" s="500"/>
    </row>
    <row r="57" spans="1:21" x14ac:dyDescent="0.2">
      <c r="A57" s="599">
        <v>7</v>
      </c>
      <c r="B57" s="602" t="s">
        <v>704</v>
      </c>
      <c r="C57" s="605" t="s">
        <v>705</v>
      </c>
      <c r="D57" s="599">
        <v>3</v>
      </c>
      <c r="E57" s="599">
        <v>1</v>
      </c>
      <c r="F57" s="599">
        <v>2</v>
      </c>
      <c r="G57" s="599">
        <v>0</v>
      </c>
      <c r="H57" s="90" t="s">
        <v>680</v>
      </c>
      <c r="I57" s="50">
        <v>0.5</v>
      </c>
      <c r="J57" s="50">
        <v>0.5</v>
      </c>
      <c r="K57" s="37"/>
      <c r="L57" s="570" t="s">
        <v>1427</v>
      </c>
      <c r="M57" s="586"/>
      <c r="N57" s="586"/>
      <c r="O57" s="586"/>
      <c r="P57" s="584" t="s">
        <v>1356</v>
      </c>
      <c r="Q57" s="586"/>
      <c r="R57" s="586"/>
      <c r="S57" s="586"/>
      <c r="T57" s="586"/>
      <c r="U57" s="586"/>
    </row>
    <row r="58" spans="1:21" x14ac:dyDescent="0.2">
      <c r="A58" s="601"/>
      <c r="B58" s="603"/>
      <c r="C58" s="606"/>
      <c r="D58" s="601"/>
      <c r="E58" s="601"/>
      <c r="F58" s="601"/>
      <c r="G58" s="601"/>
      <c r="H58" s="90" t="s">
        <v>706</v>
      </c>
      <c r="I58" s="50">
        <v>0.5</v>
      </c>
      <c r="J58" s="50">
        <v>0.5</v>
      </c>
      <c r="K58" s="37"/>
      <c r="L58" s="571"/>
      <c r="M58" s="594"/>
      <c r="N58" s="594"/>
      <c r="O58" s="594"/>
      <c r="P58" s="593"/>
      <c r="Q58" s="594"/>
      <c r="R58" s="594"/>
      <c r="S58" s="594"/>
      <c r="T58" s="594"/>
      <c r="U58" s="594"/>
    </row>
    <row r="59" spans="1:21" x14ac:dyDescent="0.2">
      <c r="A59" s="600"/>
      <c r="B59" s="604"/>
      <c r="C59" s="607"/>
      <c r="D59" s="600"/>
      <c r="E59" s="600"/>
      <c r="F59" s="600"/>
      <c r="G59" s="600"/>
      <c r="H59" s="90" t="s">
        <v>707</v>
      </c>
      <c r="I59" s="50"/>
      <c r="J59" s="50">
        <v>1</v>
      </c>
      <c r="K59" s="37"/>
      <c r="L59" s="572"/>
      <c r="M59" s="587"/>
      <c r="N59" s="587"/>
      <c r="O59" s="587"/>
      <c r="P59" s="585"/>
      <c r="Q59" s="587"/>
      <c r="R59" s="587"/>
      <c r="S59" s="587"/>
      <c r="T59" s="587"/>
      <c r="U59" s="587"/>
    </row>
    <row r="60" spans="1:21" x14ac:dyDescent="0.2">
      <c r="A60" s="596" t="s">
        <v>295</v>
      </c>
      <c r="B60" s="597"/>
      <c r="C60" s="598"/>
      <c r="D60" s="189">
        <f>SUM(D36:D57)</f>
        <v>20</v>
      </c>
      <c r="E60" s="190">
        <f>SUM(E36:E57)</f>
        <v>9</v>
      </c>
      <c r="F60" s="190">
        <f>SUM(F36:F57)</f>
        <v>11</v>
      </c>
      <c r="G60" s="190">
        <f>SUM(G36:G57)</f>
        <v>0</v>
      </c>
      <c r="H60" s="129"/>
      <c r="I60" s="43"/>
      <c r="J60" s="37"/>
      <c r="K60" s="37"/>
    </row>
    <row r="61" spans="1:21" s="4" customFormat="1" x14ac:dyDescent="0.2">
      <c r="A61" s="183"/>
      <c r="B61" s="183"/>
      <c r="C61" s="183"/>
      <c r="D61" s="186"/>
      <c r="E61" s="183"/>
      <c r="F61" s="183"/>
      <c r="G61" s="183"/>
      <c r="H61" s="160"/>
      <c r="I61" s="184"/>
      <c r="J61" s="161"/>
      <c r="K61" s="161"/>
      <c r="L61" s="127"/>
      <c r="M61" s="127"/>
      <c r="N61" s="127"/>
      <c r="O61" s="127"/>
      <c r="P61" s="127"/>
      <c r="Q61" s="127"/>
      <c r="R61" s="127"/>
      <c r="S61" s="127"/>
      <c r="T61" s="127"/>
      <c r="U61" s="127"/>
    </row>
    <row r="62" spans="1:21" s="4" customFormat="1" x14ac:dyDescent="0.2">
      <c r="A62" s="187" t="s">
        <v>235</v>
      </c>
      <c r="B62" s="160"/>
      <c r="C62" s="188"/>
      <c r="D62" s="160"/>
      <c r="E62" s="160"/>
      <c r="F62" s="160"/>
      <c r="G62" s="160"/>
      <c r="H62" s="160"/>
      <c r="I62" s="161"/>
      <c r="J62" s="161"/>
      <c r="K62" s="161"/>
      <c r="L62" s="127"/>
      <c r="M62" s="127"/>
      <c r="N62" s="127"/>
      <c r="O62" s="127"/>
      <c r="P62" s="127"/>
      <c r="Q62" s="127"/>
      <c r="R62" s="127"/>
      <c r="S62" s="127"/>
      <c r="T62" s="127"/>
      <c r="U62" s="127"/>
    </row>
    <row r="63" spans="1:21" s="4" customFormat="1" x14ac:dyDescent="0.2">
      <c r="A63" s="479" t="s">
        <v>0</v>
      </c>
      <c r="B63" s="479" t="s">
        <v>64</v>
      </c>
      <c r="C63" s="595" t="s">
        <v>65</v>
      </c>
      <c r="D63" s="479" t="s">
        <v>3</v>
      </c>
      <c r="E63" s="479" t="s">
        <v>213</v>
      </c>
      <c r="F63" s="479"/>
      <c r="G63" s="479"/>
      <c r="H63" s="479" t="s">
        <v>214</v>
      </c>
      <c r="I63" s="479" t="s">
        <v>3</v>
      </c>
      <c r="J63" s="479"/>
      <c r="K63" s="479"/>
      <c r="L63" s="523" t="s">
        <v>456</v>
      </c>
      <c r="M63" s="479" t="s">
        <v>457</v>
      </c>
      <c r="N63" s="479"/>
      <c r="O63" s="479"/>
      <c r="P63" s="479"/>
      <c r="Q63" s="479"/>
      <c r="R63" s="479"/>
      <c r="S63" s="479"/>
      <c r="T63" s="479"/>
      <c r="U63" s="479"/>
    </row>
    <row r="64" spans="1:21" s="4" customFormat="1" ht="33" x14ac:dyDescent="0.2">
      <c r="A64" s="479"/>
      <c r="B64" s="479"/>
      <c r="C64" s="595"/>
      <c r="D64" s="479"/>
      <c r="E64" s="43" t="s">
        <v>4</v>
      </c>
      <c r="F64" s="43" t="s">
        <v>5</v>
      </c>
      <c r="G64" s="43" t="s">
        <v>667</v>
      </c>
      <c r="H64" s="479"/>
      <c r="I64" s="43" t="s">
        <v>4</v>
      </c>
      <c r="J64" s="175" t="s">
        <v>5</v>
      </c>
      <c r="K64" s="43" t="s">
        <v>66</v>
      </c>
      <c r="L64" s="523"/>
      <c r="M64" s="440" t="s">
        <v>458</v>
      </c>
      <c r="N64" s="440" t="s">
        <v>459</v>
      </c>
      <c r="O64" s="434" t="s">
        <v>460</v>
      </c>
      <c r="P64" s="434" t="s">
        <v>461</v>
      </c>
      <c r="Q64" s="434" t="s">
        <v>462</v>
      </c>
      <c r="R64" s="434" t="s">
        <v>463</v>
      </c>
      <c r="S64" s="440" t="s">
        <v>464</v>
      </c>
      <c r="T64" s="440" t="s">
        <v>465</v>
      </c>
      <c r="U64" s="434" t="s">
        <v>466</v>
      </c>
    </row>
    <row r="65" spans="1:21" x14ac:dyDescent="0.2">
      <c r="A65" s="616">
        <v>1</v>
      </c>
      <c r="B65" s="514" t="s">
        <v>708</v>
      </c>
      <c r="C65" s="513" t="s">
        <v>709</v>
      </c>
      <c r="D65" s="610">
        <v>4</v>
      </c>
      <c r="E65" s="610">
        <v>0</v>
      </c>
      <c r="F65" s="610">
        <v>2</v>
      </c>
      <c r="G65" s="610">
        <v>2</v>
      </c>
      <c r="H65" s="116" t="s">
        <v>710</v>
      </c>
      <c r="I65" s="50"/>
      <c r="J65" s="50">
        <v>0.5</v>
      </c>
      <c r="K65" s="50">
        <v>0.5</v>
      </c>
      <c r="L65" s="570" t="s">
        <v>1427</v>
      </c>
      <c r="M65" s="573" t="s">
        <v>1423</v>
      </c>
      <c r="N65" s="574"/>
      <c r="O65" s="574"/>
      <c r="P65" s="574"/>
      <c r="Q65" s="574"/>
      <c r="R65" s="574"/>
      <c r="S65" s="574"/>
      <c r="T65" s="574"/>
      <c r="U65" s="575"/>
    </row>
    <row r="66" spans="1:21" x14ac:dyDescent="0.2">
      <c r="A66" s="616"/>
      <c r="B66" s="514"/>
      <c r="C66" s="513"/>
      <c r="D66" s="610"/>
      <c r="E66" s="610"/>
      <c r="F66" s="610"/>
      <c r="G66" s="610"/>
      <c r="H66" s="116" t="s">
        <v>673</v>
      </c>
      <c r="I66" s="50"/>
      <c r="J66" s="50">
        <v>0.5</v>
      </c>
      <c r="K66" s="50">
        <v>0.5</v>
      </c>
      <c r="L66" s="571"/>
      <c r="M66" s="576"/>
      <c r="N66" s="577"/>
      <c r="O66" s="577"/>
      <c r="P66" s="577"/>
      <c r="Q66" s="577"/>
      <c r="R66" s="577"/>
      <c r="S66" s="577"/>
      <c r="T66" s="577"/>
      <c r="U66" s="578"/>
    </row>
    <row r="67" spans="1:21" x14ac:dyDescent="0.2">
      <c r="A67" s="616"/>
      <c r="B67" s="514"/>
      <c r="C67" s="513"/>
      <c r="D67" s="610"/>
      <c r="E67" s="610"/>
      <c r="F67" s="610"/>
      <c r="G67" s="610"/>
      <c r="H67" s="116" t="s">
        <v>672</v>
      </c>
      <c r="I67" s="50"/>
      <c r="J67" s="50">
        <v>0.5</v>
      </c>
      <c r="K67" s="50">
        <v>0.5</v>
      </c>
      <c r="L67" s="571"/>
      <c r="M67" s="576"/>
      <c r="N67" s="577"/>
      <c r="O67" s="577"/>
      <c r="P67" s="577"/>
      <c r="Q67" s="577"/>
      <c r="R67" s="577"/>
      <c r="S67" s="577"/>
      <c r="T67" s="577"/>
      <c r="U67" s="578"/>
    </row>
    <row r="68" spans="1:21" x14ac:dyDescent="0.2">
      <c r="A68" s="616"/>
      <c r="B68" s="514"/>
      <c r="C68" s="513"/>
      <c r="D68" s="610"/>
      <c r="E68" s="610"/>
      <c r="F68" s="610"/>
      <c r="G68" s="610"/>
      <c r="H68" s="116" t="s">
        <v>671</v>
      </c>
      <c r="I68" s="50"/>
      <c r="J68" s="50">
        <v>0.5</v>
      </c>
      <c r="K68" s="50">
        <v>0.5</v>
      </c>
      <c r="L68" s="572"/>
      <c r="M68" s="579"/>
      <c r="N68" s="580"/>
      <c r="O68" s="580"/>
      <c r="P68" s="580"/>
      <c r="Q68" s="580"/>
      <c r="R68" s="580"/>
      <c r="S68" s="580"/>
      <c r="T68" s="580"/>
      <c r="U68" s="581"/>
    </row>
    <row r="69" spans="1:21" x14ac:dyDescent="0.2">
      <c r="A69" s="616">
        <v>2</v>
      </c>
      <c r="B69" s="514" t="s">
        <v>711</v>
      </c>
      <c r="C69" s="513" t="s">
        <v>712</v>
      </c>
      <c r="D69" s="610">
        <v>4</v>
      </c>
      <c r="E69" s="610">
        <v>0</v>
      </c>
      <c r="F69" s="610">
        <v>2</v>
      </c>
      <c r="G69" s="610">
        <v>2</v>
      </c>
      <c r="H69" s="116" t="s">
        <v>693</v>
      </c>
      <c r="I69" s="50"/>
      <c r="J69" s="50">
        <v>0.5</v>
      </c>
      <c r="K69" s="50">
        <v>0.5</v>
      </c>
      <c r="L69" s="570" t="s">
        <v>1427</v>
      </c>
      <c r="M69" s="470" t="s">
        <v>1423</v>
      </c>
      <c r="N69" s="471"/>
      <c r="O69" s="471"/>
      <c r="P69" s="471"/>
      <c r="Q69" s="471"/>
      <c r="R69" s="471"/>
      <c r="S69" s="471"/>
      <c r="T69" s="471"/>
      <c r="U69" s="472"/>
    </row>
    <row r="70" spans="1:21" x14ac:dyDescent="0.2">
      <c r="A70" s="616"/>
      <c r="B70" s="514"/>
      <c r="C70" s="513"/>
      <c r="D70" s="610"/>
      <c r="E70" s="610"/>
      <c r="F70" s="610"/>
      <c r="G70" s="610"/>
      <c r="H70" s="116" t="s">
        <v>686</v>
      </c>
      <c r="I70" s="50"/>
      <c r="J70" s="50">
        <v>0.5</v>
      </c>
      <c r="K70" s="50">
        <v>0.5</v>
      </c>
      <c r="L70" s="571"/>
      <c r="M70" s="476"/>
      <c r="N70" s="477"/>
      <c r="O70" s="477"/>
      <c r="P70" s="477"/>
      <c r="Q70" s="477"/>
      <c r="R70" s="477"/>
      <c r="S70" s="477"/>
      <c r="T70" s="477"/>
      <c r="U70" s="478"/>
    </row>
    <row r="71" spans="1:21" x14ac:dyDescent="0.2">
      <c r="A71" s="616"/>
      <c r="B71" s="514"/>
      <c r="C71" s="513"/>
      <c r="D71" s="610"/>
      <c r="E71" s="610"/>
      <c r="F71" s="610"/>
      <c r="G71" s="610"/>
      <c r="H71" s="116" t="s">
        <v>673</v>
      </c>
      <c r="I71" s="50"/>
      <c r="J71" s="50">
        <v>0.5</v>
      </c>
      <c r="K71" s="50">
        <v>0.5</v>
      </c>
      <c r="L71" s="571"/>
      <c r="M71" s="476"/>
      <c r="N71" s="477"/>
      <c r="O71" s="477"/>
      <c r="P71" s="477"/>
      <c r="Q71" s="477"/>
      <c r="R71" s="477"/>
      <c r="S71" s="477"/>
      <c r="T71" s="477"/>
      <c r="U71" s="478"/>
    </row>
    <row r="72" spans="1:21" x14ac:dyDescent="0.2">
      <c r="A72" s="616"/>
      <c r="B72" s="514"/>
      <c r="C72" s="513"/>
      <c r="D72" s="610"/>
      <c r="E72" s="610"/>
      <c r="F72" s="610"/>
      <c r="G72" s="610"/>
      <c r="H72" s="116" t="s">
        <v>674</v>
      </c>
      <c r="I72" s="50"/>
      <c r="J72" s="50">
        <v>0.5</v>
      </c>
      <c r="K72" s="50">
        <v>0.5</v>
      </c>
      <c r="L72" s="572"/>
      <c r="M72" s="473"/>
      <c r="N72" s="474"/>
      <c r="O72" s="474"/>
      <c r="P72" s="474"/>
      <c r="Q72" s="474"/>
      <c r="R72" s="474"/>
      <c r="S72" s="474"/>
      <c r="T72" s="474"/>
      <c r="U72" s="475"/>
    </row>
    <row r="73" spans="1:21" x14ac:dyDescent="0.2">
      <c r="A73" s="616">
        <v>3</v>
      </c>
      <c r="B73" s="514" t="s">
        <v>701</v>
      </c>
      <c r="C73" s="513" t="s">
        <v>236</v>
      </c>
      <c r="D73" s="610">
        <v>2</v>
      </c>
      <c r="E73" s="610">
        <v>1</v>
      </c>
      <c r="F73" s="610">
        <v>1</v>
      </c>
      <c r="G73" s="610">
        <v>0</v>
      </c>
      <c r="H73" s="116" t="s">
        <v>713</v>
      </c>
      <c r="I73" s="50"/>
      <c r="J73" s="50">
        <v>1</v>
      </c>
      <c r="K73" s="50"/>
      <c r="L73" s="582" t="s">
        <v>1427</v>
      </c>
      <c r="M73" s="499"/>
      <c r="N73" s="584" t="s">
        <v>1356</v>
      </c>
      <c r="O73" s="584" t="s">
        <v>1356</v>
      </c>
      <c r="P73" s="584" t="s">
        <v>1356</v>
      </c>
      <c r="Q73" s="584">
        <v>6</v>
      </c>
      <c r="R73" s="584">
        <v>4</v>
      </c>
      <c r="S73" s="499"/>
      <c r="T73" s="584">
        <v>1</v>
      </c>
      <c r="U73" s="499"/>
    </row>
    <row r="74" spans="1:21" x14ac:dyDescent="0.2">
      <c r="A74" s="616"/>
      <c r="B74" s="514"/>
      <c r="C74" s="513"/>
      <c r="D74" s="610"/>
      <c r="E74" s="610"/>
      <c r="F74" s="610"/>
      <c r="G74" s="610"/>
      <c r="H74" s="116" t="s">
        <v>714</v>
      </c>
      <c r="I74" s="50">
        <v>1</v>
      </c>
      <c r="J74" s="50"/>
      <c r="K74" s="50"/>
      <c r="L74" s="583"/>
      <c r="M74" s="500"/>
      <c r="N74" s="585"/>
      <c r="O74" s="585"/>
      <c r="P74" s="585"/>
      <c r="Q74" s="585"/>
      <c r="R74" s="585"/>
      <c r="S74" s="500"/>
      <c r="T74" s="585"/>
      <c r="U74" s="500"/>
    </row>
    <row r="75" spans="1:21" x14ac:dyDescent="0.2">
      <c r="A75" s="616">
        <v>4</v>
      </c>
      <c r="B75" s="610" t="s">
        <v>697</v>
      </c>
      <c r="C75" s="564" t="s">
        <v>722</v>
      </c>
      <c r="D75" s="527">
        <v>2</v>
      </c>
      <c r="E75" s="527">
        <v>0</v>
      </c>
      <c r="F75" s="527">
        <v>1</v>
      </c>
      <c r="G75" s="527">
        <v>1</v>
      </c>
      <c r="H75" s="116" t="s">
        <v>715</v>
      </c>
      <c r="I75" s="50"/>
      <c r="J75" s="50">
        <v>0.5</v>
      </c>
      <c r="K75" s="50">
        <v>0.5</v>
      </c>
      <c r="L75" s="582" t="s">
        <v>1427</v>
      </c>
      <c r="M75" s="499"/>
      <c r="N75" s="584" t="s">
        <v>1356</v>
      </c>
      <c r="O75" s="584" t="s">
        <v>1356</v>
      </c>
      <c r="P75" s="584" t="s">
        <v>1356</v>
      </c>
      <c r="Q75" s="584">
        <v>2</v>
      </c>
      <c r="R75" s="584">
        <v>1</v>
      </c>
      <c r="S75" s="499"/>
      <c r="T75" s="499"/>
      <c r="U75" s="499"/>
    </row>
    <row r="76" spans="1:21" x14ac:dyDescent="0.2">
      <c r="A76" s="616"/>
      <c r="B76" s="610"/>
      <c r="C76" s="564"/>
      <c r="D76" s="527"/>
      <c r="E76" s="527"/>
      <c r="F76" s="527"/>
      <c r="G76" s="527"/>
      <c r="H76" s="116" t="s">
        <v>716</v>
      </c>
      <c r="I76" s="50"/>
      <c r="J76" s="50">
        <v>0.5</v>
      </c>
      <c r="K76" s="50">
        <v>0.5</v>
      </c>
      <c r="L76" s="583"/>
      <c r="M76" s="500"/>
      <c r="N76" s="585"/>
      <c r="O76" s="585"/>
      <c r="P76" s="585"/>
      <c r="Q76" s="585"/>
      <c r="R76" s="585"/>
      <c r="S76" s="500"/>
      <c r="T76" s="500"/>
      <c r="U76" s="500"/>
    </row>
    <row r="77" spans="1:21" x14ac:dyDescent="0.2">
      <c r="A77" s="616">
        <v>5</v>
      </c>
      <c r="B77" s="610" t="s">
        <v>717</v>
      </c>
      <c r="C77" s="617" t="s">
        <v>173</v>
      </c>
      <c r="D77" s="610">
        <v>2</v>
      </c>
      <c r="E77" s="610">
        <v>1</v>
      </c>
      <c r="F77" s="610">
        <v>1</v>
      </c>
      <c r="G77" s="610">
        <v>0</v>
      </c>
      <c r="H77" s="116" t="s">
        <v>678</v>
      </c>
      <c r="I77" s="50">
        <v>0.5</v>
      </c>
      <c r="J77" s="50">
        <v>0.5</v>
      </c>
      <c r="K77" s="50"/>
      <c r="L77" s="582" t="s">
        <v>1427</v>
      </c>
      <c r="M77" s="586"/>
      <c r="N77" s="586"/>
      <c r="O77" s="586"/>
      <c r="P77" s="586"/>
      <c r="Q77" s="586"/>
      <c r="R77" s="586"/>
      <c r="S77" s="586"/>
      <c r="T77" s="586"/>
      <c r="U77" s="586"/>
    </row>
    <row r="78" spans="1:21" x14ac:dyDescent="0.2">
      <c r="A78" s="616"/>
      <c r="B78" s="610"/>
      <c r="C78" s="617"/>
      <c r="D78" s="610"/>
      <c r="E78" s="610"/>
      <c r="F78" s="610"/>
      <c r="G78" s="610"/>
      <c r="H78" s="116" t="s">
        <v>718</v>
      </c>
      <c r="I78" s="50">
        <v>0.5</v>
      </c>
      <c r="J78" s="50">
        <v>0.5</v>
      </c>
      <c r="K78" s="50"/>
      <c r="L78" s="583"/>
      <c r="M78" s="587"/>
      <c r="N78" s="587"/>
      <c r="O78" s="587"/>
      <c r="P78" s="587"/>
      <c r="Q78" s="587"/>
      <c r="R78" s="587"/>
      <c r="S78" s="587"/>
      <c r="T78" s="587"/>
      <c r="U78" s="587"/>
    </row>
    <row r="79" spans="1:21" x14ac:dyDescent="0.2">
      <c r="A79" s="616">
        <v>6</v>
      </c>
      <c r="B79" s="610" t="s">
        <v>719</v>
      </c>
      <c r="C79" s="615" t="s">
        <v>720</v>
      </c>
      <c r="D79" s="610">
        <v>2</v>
      </c>
      <c r="E79" s="610">
        <v>1</v>
      </c>
      <c r="F79" s="610">
        <v>1</v>
      </c>
      <c r="G79" s="610">
        <v>0</v>
      </c>
      <c r="H79" s="116" t="s">
        <v>716</v>
      </c>
      <c r="I79" s="50">
        <v>0.5</v>
      </c>
      <c r="J79" s="50">
        <v>0.5</v>
      </c>
      <c r="K79" s="50"/>
      <c r="L79" s="582" t="s">
        <v>1427</v>
      </c>
      <c r="M79" s="499"/>
      <c r="N79" s="499"/>
      <c r="O79" s="584" t="s">
        <v>1356</v>
      </c>
      <c r="P79" s="584" t="s">
        <v>1356</v>
      </c>
      <c r="Q79" s="584">
        <v>3</v>
      </c>
      <c r="R79" s="499"/>
      <c r="S79" s="499"/>
      <c r="T79" s="499"/>
      <c r="U79" s="584">
        <v>1</v>
      </c>
    </row>
    <row r="80" spans="1:21" x14ac:dyDescent="0.2">
      <c r="A80" s="616"/>
      <c r="B80" s="610"/>
      <c r="C80" s="615"/>
      <c r="D80" s="610"/>
      <c r="E80" s="610"/>
      <c r="F80" s="610"/>
      <c r="G80" s="610"/>
      <c r="H80" s="116" t="s">
        <v>683</v>
      </c>
      <c r="I80" s="50">
        <v>0.5</v>
      </c>
      <c r="J80" s="50">
        <v>0.5</v>
      </c>
      <c r="K80" s="50"/>
      <c r="L80" s="583"/>
      <c r="M80" s="500"/>
      <c r="N80" s="500"/>
      <c r="O80" s="585"/>
      <c r="P80" s="585"/>
      <c r="Q80" s="585"/>
      <c r="R80" s="500"/>
      <c r="S80" s="500"/>
      <c r="T80" s="500"/>
      <c r="U80" s="585"/>
    </row>
    <row r="81" spans="1:21" x14ac:dyDescent="0.2">
      <c r="A81" s="614">
        <v>7</v>
      </c>
      <c r="B81" s="610" t="s">
        <v>721</v>
      </c>
      <c r="C81" s="615" t="s">
        <v>454</v>
      </c>
      <c r="D81" s="610">
        <v>2</v>
      </c>
      <c r="E81" s="610">
        <v>0</v>
      </c>
      <c r="F81" s="610">
        <v>0</v>
      </c>
      <c r="G81" s="610">
        <v>2</v>
      </c>
      <c r="H81" s="116" t="s">
        <v>706</v>
      </c>
      <c r="I81" s="50"/>
      <c r="J81" s="50"/>
      <c r="K81" s="50">
        <v>1</v>
      </c>
      <c r="L81" s="582" t="s">
        <v>1427</v>
      </c>
      <c r="M81" s="470" t="s">
        <v>1421</v>
      </c>
      <c r="N81" s="471"/>
      <c r="O81" s="471"/>
      <c r="P81" s="471"/>
      <c r="Q81" s="471"/>
      <c r="R81" s="471"/>
      <c r="S81" s="471"/>
      <c r="T81" s="471"/>
      <c r="U81" s="472"/>
    </row>
    <row r="82" spans="1:21" x14ac:dyDescent="0.2">
      <c r="A82" s="614"/>
      <c r="B82" s="610"/>
      <c r="C82" s="615"/>
      <c r="D82" s="610"/>
      <c r="E82" s="610"/>
      <c r="F82" s="610"/>
      <c r="G82" s="610"/>
      <c r="H82" s="116" t="s">
        <v>685</v>
      </c>
      <c r="I82" s="50"/>
      <c r="J82" s="50"/>
      <c r="K82" s="50">
        <v>1</v>
      </c>
      <c r="L82" s="583"/>
      <c r="M82" s="473"/>
      <c r="N82" s="474"/>
      <c r="O82" s="474"/>
      <c r="P82" s="474"/>
      <c r="Q82" s="474"/>
      <c r="R82" s="474"/>
      <c r="S82" s="474"/>
      <c r="T82" s="474"/>
      <c r="U82" s="475"/>
    </row>
    <row r="83" spans="1:21" x14ac:dyDescent="0.2">
      <c r="A83" s="611" t="s">
        <v>295</v>
      </c>
      <c r="B83" s="612"/>
      <c r="C83" s="613"/>
      <c r="D83" s="178">
        <f>SUM(D65:D81)</f>
        <v>18</v>
      </c>
      <c r="E83" s="178">
        <f>SUM(E65:E81)</f>
        <v>3</v>
      </c>
      <c r="F83" s="178">
        <f>SUM(F65:F81)</f>
        <v>8</v>
      </c>
      <c r="G83" s="178">
        <f>SUM(G65:G81)</f>
        <v>7</v>
      </c>
      <c r="H83" s="129"/>
      <c r="I83" s="37"/>
      <c r="J83" s="37"/>
      <c r="K83" s="37"/>
    </row>
  </sheetData>
  <mergeCells count="383">
    <mergeCell ref="I6:K6"/>
    <mergeCell ref="A8:A10"/>
    <mergeCell ref="B8:B10"/>
    <mergeCell ref="C8:C10"/>
    <mergeCell ref="D8:D10"/>
    <mergeCell ref="E8:E10"/>
    <mergeCell ref="F8:F10"/>
    <mergeCell ref="G8:G10"/>
    <mergeCell ref="A6:A7"/>
    <mergeCell ref="B6:B7"/>
    <mergeCell ref="C6:C7"/>
    <mergeCell ref="D6:D7"/>
    <mergeCell ref="E6:G6"/>
    <mergeCell ref="H6:H7"/>
    <mergeCell ref="G11:G13"/>
    <mergeCell ref="A14:A18"/>
    <mergeCell ref="B14:B18"/>
    <mergeCell ref="C14:C18"/>
    <mergeCell ref="D14:D18"/>
    <mergeCell ref="E14:E18"/>
    <mergeCell ref="F14:F18"/>
    <mergeCell ref="G14:G18"/>
    <mergeCell ref="A11:A13"/>
    <mergeCell ref="B11:B13"/>
    <mergeCell ref="C11:C13"/>
    <mergeCell ref="D11:D13"/>
    <mergeCell ref="E11:E13"/>
    <mergeCell ref="F11:F13"/>
    <mergeCell ref="G19:G21"/>
    <mergeCell ref="A22:A24"/>
    <mergeCell ref="B22:B24"/>
    <mergeCell ref="C22:C24"/>
    <mergeCell ref="D22:D24"/>
    <mergeCell ref="E22:E24"/>
    <mergeCell ref="F22:F24"/>
    <mergeCell ref="G22:G24"/>
    <mergeCell ref="A19:A21"/>
    <mergeCell ref="B19:B21"/>
    <mergeCell ref="C19:C21"/>
    <mergeCell ref="D19:D21"/>
    <mergeCell ref="E19:E21"/>
    <mergeCell ref="F19:F21"/>
    <mergeCell ref="G25:G26"/>
    <mergeCell ref="A27:A28"/>
    <mergeCell ref="B27:B28"/>
    <mergeCell ref="C27:C28"/>
    <mergeCell ref="D27:D28"/>
    <mergeCell ref="E27:E28"/>
    <mergeCell ref="F27:F28"/>
    <mergeCell ref="G27:G28"/>
    <mergeCell ref="A25:A26"/>
    <mergeCell ref="B25:B26"/>
    <mergeCell ref="C25:C26"/>
    <mergeCell ref="D25:D26"/>
    <mergeCell ref="E25:E26"/>
    <mergeCell ref="F25:F26"/>
    <mergeCell ref="G29:G30"/>
    <mergeCell ref="A31:C31"/>
    <mergeCell ref="A36:A39"/>
    <mergeCell ref="B36:B39"/>
    <mergeCell ref="C36:C39"/>
    <mergeCell ref="D36:D39"/>
    <mergeCell ref="E36:E39"/>
    <mergeCell ref="F36:F39"/>
    <mergeCell ref="G36:G39"/>
    <mergeCell ref="D34:D35"/>
    <mergeCell ref="A29:A30"/>
    <mergeCell ref="B29:B30"/>
    <mergeCell ref="C29:C30"/>
    <mergeCell ref="D29:D30"/>
    <mergeCell ref="E29:E30"/>
    <mergeCell ref="F29:F30"/>
    <mergeCell ref="G40:G44"/>
    <mergeCell ref="A45:A47"/>
    <mergeCell ref="B45:B47"/>
    <mergeCell ref="C45:C47"/>
    <mergeCell ref="D45:D47"/>
    <mergeCell ref="E45:E47"/>
    <mergeCell ref="F45:F47"/>
    <mergeCell ref="G45:G47"/>
    <mergeCell ref="A40:A44"/>
    <mergeCell ref="B40:B44"/>
    <mergeCell ref="C40:C44"/>
    <mergeCell ref="D40:D44"/>
    <mergeCell ref="E40:E44"/>
    <mergeCell ref="F40:F44"/>
    <mergeCell ref="G48:G50"/>
    <mergeCell ref="A51:A54"/>
    <mergeCell ref="B51:B54"/>
    <mergeCell ref="C51:C54"/>
    <mergeCell ref="D51:D54"/>
    <mergeCell ref="E51:E54"/>
    <mergeCell ref="F51:F54"/>
    <mergeCell ref="G51:G54"/>
    <mergeCell ref="A48:A50"/>
    <mergeCell ref="B48:B50"/>
    <mergeCell ref="C48:C50"/>
    <mergeCell ref="D48:D50"/>
    <mergeCell ref="E48:E50"/>
    <mergeCell ref="F48:F50"/>
    <mergeCell ref="F65:F68"/>
    <mergeCell ref="G65:G68"/>
    <mergeCell ref="A69:A72"/>
    <mergeCell ref="B69:B72"/>
    <mergeCell ref="C69:C72"/>
    <mergeCell ref="D69:D72"/>
    <mergeCell ref="E69:E72"/>
    <mergeCell ref="F69:F72"/>
    <mergeCell ref="G69:G72"/>
    <mergeCell ref="A65:A68"/>
    <mergeCell ref="B65:B68"/>
    <mergeCell ref="C65:C68"/>
    <mergeCell ref="D65:D68"/>
    <mergeCell ref="E65:E68"/>
    <mergeCell ref="D77:D78"/>
    <mergeCell ref="E77:E78"/>
    <mergeCell ref="F77:F78"/>
    <mergeCell ref="G73:G74"/>
    <mergeCell ref="A75:A76"/>
    <mergeCell ref="B75:B76"/>
    <mergeCell ref="C75:C76"/>
    <mergeCell ref="D75:D76"/>
    <mergeCell ref="E75:E76"/>
    <mergeCell ref="F75:F76"/>
    <mergeCell ref="G75:G76"/>
    <mergeCell ref="A73:A74"/>
    <mergeCell ref="B73:B74"/>
    <mergeCell ref="C73:C74"/>
    <mergeCell ref="D73:D74"/>
    <mergeCell ref="E73:E74"/>
    <mergeCell ref="F73:F74"/>
    <mergeCell ref="G81:G82"/>
    <mergeCell ref="A83:C83"/>
    <mergeCell ref="L6:L7"/>
    <mergeCell ref="M6:U6"/>
    <mergeCell ref="A34:A35"/>
    <mergeCell ref="B34:B35"/>
    <mergeCell ref="C34:C35"/>
    <mergeCell ref="A81:A82"/>
    <mergeCell ref="B81:B82"/>
    <mergeCell ref="C81:C82"/>
    <mergeCell ref="D81:D82"/>
    <mergeCell ref="E81:E82"/>
    <mergeCell ref="F81:F82"/>
    <mergeCell ref="G77:G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I63:K63"/>
    <mergeCell ref="L63:L64"/>
    <mergeCell ref="M63:U63"/>
    <mergeCell ref="L34:L35"/>
    <mergeCell ref="M34:U34"/>
    <mergeCell ref="A63:A64"/>
    <mergeCell ref="B63:B64"/>
    <mergeCell ref="C63:C64"/>
    <mergeCell ref="D63:D64"/>
    <mergeCell ref="E63:G63"/>
    <mergeCell ref="H63:H64"/>
    <mergeCell ref="E34:G34"/>
    <mergeCell ref="H34:H35"/>
    <mergeCell ref="I34:K34"/>
    <mergeCell ref="A60:C60"/>
    <mergeCell ref="G55:G56"/>
    <mergeCell ref="A57:A59"/>
    <mergeCell ref="B57:B59"/>
    <mergeCell ref="C57:C59"/>
    <mergeCell ref="D57:D59"/>
    <mergeCell ref="E57:E59"/>
    <mergeCell ref="F57:F59"/>
    <mergeCell ref="G57:G59"/>
    <mergeCell ref="A55:A56"/>
    <mergeCell ref="A3:U3"/>
    <mergeCell ref="A2:U2"/>
    <mergeCell ref="A1:U1"/>
    <mergeCell ref="U57:U59"/>
    <mergeCell ref="U22:U24"/>
    <mergeCell ref="P19:P21"/>
    <mergeCell ref="Q19:Q21"/>
    <mergeCell ref="R19:R21"/>
    <mergeCell ref="S19:S21"/>
    <mergeCell ref="T19:T21"/>
    <mergeCell ref="M8:M10"/>
    <mergeCell ref="N8:N10"/>
    <mergeCell ref="O8:O10"/>
    <mergeCell ref="P8:P10"/>
    <mergeCell ref="Q8:Q10"/>
    <mergeCell ref="R8:R10"/>
    <mergeCell ref="S8:S10"/>
    <mergeCell ref="T8:T10"/>
    <mergeCell ref="U8:U10"/>
    <mergeCell ref="B55:B56"/>
    <mergeCell ref="C55:C56"/>
    <mergeCell ref="D55:D56"/>
    <mergeCell ref="E55:E56"/>
    <mergeCell ref="F55:F56"/>
    <mergeCell ref="L29:L30"/>
    <mergeCell ref="M29:M30"/>
    <mergeCell ref="O29:O30"/>
    <mergeCell ref="P29:P30"/>
    <mergeCell ref="N29:N30"/>
    <mergeCell ref="Q29:Q30"/>
    <mergeCell ref="R29:R30"/>
    <mergeCell ref="S29:S30"/>
    <mergeCell ref="T29:T30"/>
    <mergeCell ref="U29:U30"/>
    <mergeCell ref="S27:S28"/>
    <mergeCell ref="T27:T28"/>
    <mergeCell ref="U27:U28"/>
    <mergeCell ref="M27:M28"/>
    <mergeCell ref="N27:N28"/>
    <mergeCell ref="O27:O28"/>
    <mergeCell ref="P27:P28"/>
    <mergeCell ref="P25:P26"/>
    <mergeCell ref="U25:U26"/>
    <mergeCell ref="L27:L28"/>
    <mergeCell ref="L25:L26"/>
    <mergeCell ref="L19:L21"/>
    <mergeCell ref="L22:L24"/>
    <mergeCell ref="M25:M26"/>
    <mergeCell ref="N25:N26"/>
    <mergeCell ref="O25:O26"/>
    <mergeCell ref="S25:S26"/>
    <mergeCell ref="T25:T26"/>
    <mergeCell ref="Q27:Q28"/>
    <mergeCell ref="R27:R28"/>
    <mergeCell ref="Q25:Q26"/>
    <mergeCell ref="R25:R26"/>
    <mergeCell ref="M22:M24"/>
    <mergeCell ref="N22:N24"/>
    <mergeCell ref="O22:O24"/>
    <mergeCell ref="P22:P24"/>
    <mergeCell ref="Q22:Q24"/>
    <mergeCell ref="R22:R24"/>
    <mergeCell ref="S22:S24"/>
    <mergeCell ref="T22:T24"/>
    <mergeCell ref="M19:M21"/>
    <mergeCell ref="N19:N21"/>
    <mergeCell ref="O19:O21"/>
    <mergeCell ref="U19:U21"/>
    <mergeCell ref="M11:M13"/>
    <mergeCell ref="N11:N13"/>
    <mergeCell ref="O11:O13"/>
    <mergeCell ref="P11:P13"/>
    <mergeCell ref="Q11:Q13"/>
    <mergeCell ref="R11:R13"/>
    <mergeCell ref="S11:S13"/>
    <mergeCell ref="T11:T13"/>
    <mergeCell ref="U11:U13"/>
    <mergeCell ref="S14:S18"/>
    <mergeCell ref="T14:T18"/>
    <mergeCell ref="U14:U18"/>
    <mergeCell ref="L8:L10"/>
    <mergeCell ref="L11:L13"/>
    <mergeCell ref="L14:L18"/>
    <mergeCell ref="M14:M18"/>
    <mergeCell ref="N14:N18"/>
    <mergeCell ref="O14:O18"/>
    <mergeCell ref="P14:P18"/>
    <mergeCell ref="Q14:Q18"/>
    <mergeCell ref="R14:R18"/>
    <mergeCell ref="L57:L59"/>
    <mergeCell ref="M57:M59"/>
    <mergeCell ref="N57:N59"/>
    <mergeCell ref="O57:O59"/>
    <mergeCell ref="P57:P59"/>
    <mergeCell ref="Q57:Q59"/>
    <mergeCell ref="R57:R59"/>
    <mergeCell ref="S57:S59"/>
    <mergeCell ref="T57:T59"/>
    <mergeCell ref="U48:U50"/>
    <mergeCell ref="L45:L47"/>
    <mergeCell ref="M45:M47"/>
    <mergeCell ref="N45:N47"/>
    <mergeCell ref="O45:O47"/>
    <mergeCell ref="P45:P47"/>
    <mergeCell ref="Q45:Q47"/>
    <mergeCell ref="R45:R47"/>
    <mergeCell ref="S45:S47"/>
    <mergeCell ref="T45:T47"/>
    <mergeCell ref="U45:U47"/>
    <mergeCell ref="L48:L50"/>
    <mergeCell ref="M48:M50"/>
    <mergeCell ref="N48:N50"/>
    <mergeCell ref="O48:O50"/>
    <mergeCell ref="P48:P50"/>
    <mergeCell ref="Q48:Q50"/>
    <mergeCell ref="R48:R50"/>
    <mergeCell ref="S48:S50"/>
    <mergeCell ref="T48:T50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M51:M54"/>
    <mergeCell ref="N51:N54"/>
    <mergeCell ref="O51:O54"/>
    <mergeCell ref="P51:P54"/>
    <mergeCell ref="Q51:Q54"/>
    <mergeCell ref="R51:R54"/>
    <mergeCell ref="S51:S54"/>
    <mergeCell ref="T51:T54"/>
    <mergeCell ref="U51:U54"/>
    <mergeCell ref="U79:U80"/>
    <mergeCell ref="M81:U82"/>
    <mergeCell ref="L81:L82"/>
    <mergeCell ref="T36:T39"/>
    <mergeCell ref="U36:U39"/>
    <mergeCell ref="M40:M44"/>
    <mergeCell ref="N40:N44"/>
    <mergeCell ref="L40:L44"/>
    <mergeCell ref="O40:O44"/>
    <mergeCell ref="P40:P44"/>
    <mergeCell ref="Q40:Q44"/>
    <mergeCell ref="R40:R44"/>
    <mergeCell ref="S40:S44"/>
    <mergeCell ref="T40:T44"/>
    <mergeCell ref="U40:U44"/>
    <mergeCell ref="L51:L54"/>
    <mergeCell ref="L36:L39"/>
    <mergeCell ref="M36:M39"/>
    <mergeCell ref="N36:N39"/>
    <mergeCell ref="O36:O39"/>
    <mergeCell ref="P36:P39"/>
    <mergeCell ref="Q36:Q39"/>
    <mergeCell ref="R36:R39"/>
    <mergeCell ref="S36:S39"/>
    <mergeCell ref="L79:L80"/>
    <mergeCell ref="M79:M80"/>
    <mergeCell ref="N79:N80"/>
    <mergeCell ref="O79:O80"/>
    <mergeCell ref="P79:P80"/>
    <mergeCell ref="Q79:Q80"/>
    <mergeCell ref="R79:R80"/>
    <mergeCell ref="S79:S80"/>
    <mergeCell ref="T79:T80"/>
    <mergeCell ref="U77:U78"/>
    <mergeCell ref="L75:L76"/>
    <mergeCell ref="M75:M76"/>
    <mergeCell ref="N75:N76"/>
    <mergeCell ref="O75:O76"/>
    <mergeCell ref="P75:P76"/>
    <mergeCell ref="Q75:Q76"/>
    <mergeCell ref="R75:R76"/>
    <mergeCell ref="S75:S76"/>
    <mergeCell ref="T75:T76"/>
    <mergeCell ref="U75:U76"/>
    <mergeCell ref="L77:L78"/>
    <mergeCell ref="M77:M78"/>
    <mergeCell ref="N77:N78"/>
    <mergeCell ref="O77:O78"/>
    <mergeCell ref="P77:P78"/>
    <mergeCell ref="Q77:Q78"/>
    <mergeCell ref="R77:R78"/>
    <mergeCell ref="S77:S78"/>
    <mergeCell ref="T77:T78"/>
    <mergeCell ref="U73:U74"/>
    <mergeCell ref="L65:L68"/>
    <mergeCell ref="L69:L72"/>
    <mergeCell ref="M69:U72"/>
    <mergeCell ref="M65:U68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83"/>
  <sheetViews>
    <sheetView topLeftCell="A16" zoomScale="80" zoomScaleNormal="80" workbookViewId="0">
      <selection activeCell="J58" sqref="J58:J59"/>
    </sheetView>
  </sheetViews>
  <sheetFormatPr defaultRowHeight="16.5" x14ac:dyDescent="0.2"/>
  <cols>
    <col min="1" max="1" width="4.125" style="127" customWidth="1"/>
    <col min="2" max="2" width="18.125" style="128" customWidth="1"/>
    <col min="3" max="3" width="5.75" style="127" customWidth="1"/>
    <col min="4" max="6" width="5.75" style="31" customWidth="1"/>
    <col min="7" max="7" width="44.125" style="127" bestFit="1" customWidth="1"/>
    <col min="8" max="8" width="16" style="127" bestFit="1" customWidth="1"/>
    <col min="9" max="9" width="6.25" style="185" bestFit="1" customWidth="1"/>
    <col min="10" max="11" width="13.25" style="31" customWidth="1"/>
    <col min="12" max="16" width="9" style="31"/>
    <col min="17" max="17" width="13.25" style="31" customWidth="1"/>
    <col min="18" max="18" width="9" style="31"/>
  </cols>
  <sheetData>
    <row r="1" spans="1:22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8"/>
      <c r="T1" s="48"/>
      <c r="U1" s="48"/>
      <c r="V1" s="48"/>
    </row>
    <row r="2" spans="1:22" x14ac:dyDescent="0.2">
      <c r="A2" s="496" t="s">
        <v>761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8"/>
      <c r="T2" s="48"/>
      <c r="U2" s="48"/>
      <c r="V2" s="48"/>
    </row>
    <row r="3" spans="1:22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8"/>
      <c r="T3" s="48"/>
      <c r="U3" s="48"/>
      <c r="V3" s="48"/>
    </row>
    <row r="5" spans="1:22" x14ac:dyDescent="0.2">
      <c r="A5" s="185" t="s">
        <v>473</v>
      </c>
    </row>
    <row r="6" spans="1:22" x14ac:dyDescent="0.2">
      <c r="A6" s="570" t="s">
        <v>0</v>
      </c>
      <c r="B6" s="645" t="s">
        <v>36</v>
      </c>
      <c r="C6" s="570" t="s">
        <v>3</v>
      </c>
      <c r="D6" s="521" t="s">
        <v>723</v>
      </c>
      <c r="E6" s="522"/>
      <c r="F6" s="523"/>
      <c r="G6" s="648" t="s">
        <v>724</v>
      </c>
      <c r="H6" s="642" t="s">
        <v>723</v>
      </c>
      <c r="I6" s="642" t="s">
        <v>456</v>
      </c>
      <c r="J6" s="479" t="s">
        <v>457</v>
      </c>
      <c r="K6" s="479"/>
      <c r="L6" s="479"/>
      <c r="M6" s="479"/>
      <c r="N6" s="479"/>
      <c r="O6" s="479"/>
      <c r="P6" s="479"/>
      <c r="Q6" s="479"/>
      <c r="R6" s="479"/>
    </row>
    <row r="7" spans="1:22" ht="33" x14ac:dyDescent="0.2">
      <c r="A7" s="572"/>
      <c r="B7" s="646"/>
      <c r="C7" s="572"/>
      <c r="D7" s="49" t="s">
        <v>4</v>
      </c>
      <c r="E7" s="51" t="s">
        <v>5</v>
      </c>
      <c r="F7" s="44" t="s">
        <v>66</v>
      </c>
      <c r="G7" s="644"/>
      <c r="H7" s="644"/>
      <c r="I7" s="644"/>
      <c r="J7" s="440" t="s">
        <v>458</v>
      </c>
      <c r="K7" s="440" t="s">
        <v>459</v>
      </c>
      <c r="L7" s="434" t="s">
        <v>460</v>
      </c>
      <c r="M7" s="434" t="s">
        <v>461</v>
      </c>
      <c r="N7" s="434" t="s">
        <v>462</v>
      </c>
      <c r="O7" s="434" t="s">
        <v>463</v>
      </c>
      <c r="P7" s="440" t="s">
        <v>464</v>
      </c>
      <c r="Q7" s="440" t="s">
        <v>465</v>
      </c>
      <c r="R7" s="434" t="s">
        <v>466</v>
      </c>
    </row>
    <row r="8" spans="1:22" x14ac:dyDescent="0.2">
      <c r="A8" s="501">
        <v>1</v>
      </c>
      <c r="B8" s="561" t="s">
        <v>725</v>
      </c>
      <c r="C8" s="501">
        <v>2</v>
      </c>
      <c r="D8" s="501">
        <v>1</v>
      </c>
      <c r="E8" s="501">
        <v>1</v>
      </c>
      <c r="F8" s="501">
        <v>0</v>
      </c>
      <c r="G8" s="180" t="s">
        <v>726</v>
      </c>
      <c r="H8" s="50" t="s">
        <v>727</v>
      </c>
      <c r="I8" s="570" t="s">
        <v>1427</v>
      </c>
      <c r="J8" s="499"/>
      <c r="K8" s="499"/>
      <c r="L8" s="501" t="s">
        <v>1356</v>
      </c>
      <c r="M8" s="501" t="s">
        <v>1356</v>
      </c>
      <c r="N8" s="499"/>
      <c r="O8" s="501">
        <v>3</v>
      </c>
      <c r="P8" s="499"/>
      <c r="Q8" s="499"/>
      <c r="R8" s="499"/>
    </row>
    <row r="9" spans="1:22" x14ac:dyDescent="0.2">
      <c r="A9" s="502"/>
      <c r="B9" s="563"/>
      <c r="C9" s="502"/>
      <c r="D9" s="502"/>
      <c r="E9" s="502"/>
      <c r="F9" s="502"/>
      <c r="G9" s="129" t="s">
        <v>239</v>
      </c>
      <c r="H9" s="50" t="s">
        <v>727</v>
      </c>
      <c r="I9" s="572"/>
      <c r="J9" s="500"/>
      <c r="K9" s="500"/>
      <c r="L9" s="502"/>
      <c r="M9" s="502"/>
      <c r="N9" s="500"/>
      <c r="O9" s="502"/>
      <c r="P9" s="500"/>
      <c r="Q9" s="500"/>
      <c r="R9" s="500"/>
    </row>
    <row r="10" spans="1:22" x14ac:dyDescent="0.2">
      <c r="A10" s="501">
        <v>2</v>
      </c>
      <c r="B10" s="561" t="s">
        <v>728</v>
      </c>
      <c r="C10" s="501">
        <v>3</v>
      </c>
      <c r="D10" s="501">
        <v>1</v>
      </c>
      <c r="E10" s="501">
        <v>2</v>
      </c>
      <c r="F10" s="501">
        <v>0</v>
      </c>
      <c r="G10" s="180" t="s">
        <v>729</v>
      </c>
      <c r="H10" s="37" t="s">
        <v>730</v>
      </c>
      <c r="I10" s="570" t="s">
        <v>1427</v>
      </c>
      <c r="J10" s="499"/>
      <c r="K10" s="501" t="s">
        <v>1356</v>
      </c>
      <c r="L10" s="501" t="s">
        <v>1356</v>
      </c>
      <c r="M10" s="501" t="s">
        <v>1356</v>
      </c>
      <c r="N10" s="501">
        <v>7</v>
      </c>
      <c r="O10" s="499"/>
      <c r="P10" s="499"/>
      <c r="Q10" s="499"/>
      <c r="R10" s="499"/>
    </row>
    <row r="11" spans="1:22" x14ac:dyDescent="0.2">
      <c r="A11" s="589"/>
      <c r="B11" s="562"/>
      <c r="C11" s="589"/>
      <c r="D11" s="589"/>
      <c r="E11" s="589"/>
      <c r="F11" s="589"/>
      <c r="G11" s="124" t="s">
        <v>731</v>
      </c>
      <c r="H11" s="37" t="s">
        <v>216</v>
      </c>
      <c r="I11" s="571"/>
      <c r="J11" s="588"/>
      <c r="K11" s="589"/>
      <c r="L11" s="589"/>
      <c r="M11" s="589"/>
      <c r="N11" s="589"/>
      <c r="O11" s="588"/>
      <c r="P11" s="588"/>
      <c r="Q11" s="588"/>
      <c r="R11" s="588"/>
    </row>
    <row r="12" spans="1:22" x14ac:dyDescent="0.2">
      <c r="A12" s="502"/>
      <c r="B12" s="563"/>
      <c r="C12" s="502"/>
      <c r="D12" s="502"/>
      <c r="E12" s="502"/>
      <c r="F12" s="502"/>
      <c r="G12" s="124" t="s">
        <v>732</v>
      </c>
      <c r="H12" s="37" t="s">
        <v>733</v>
      </c>
      <c r="I12" s="572"/>
      <c r="J12" s="500"/>
      <c r="K12" s="502"/>
      <c r="L12" s="502"/>
      <c r="M12" s="502"/>
      <c r="N12" s="502"/>
      <c r="O12" s="500"/>
      <c r="P12" s="500"/>
      <c r="Q12" s="500"/>
      <c r="R12" s="500"/>
    </row>
    <row r="13" spans="1:22" x14ac:dyDescent="0.2">
      <c r="A13" s="501">
        <v>3</v>
      </c>
      <c r="B13" s="561" t="s">
        <v>734</v>
      </c>
      <c r="C13" s="501">
        <v>4</v>
      </c>
      <c r="D13" s="501">
        <v>2</v>
      </c>
      <c r="E13" s="501">
        <v>2</v>
      </c>
      <c r="F13" s="501">
        <v>0</v>
      </c>
      <c r="G13" s="179" t="s">
        <v>735</v>
      </c>
      <c r="H13" s="50" t="s">
        <v>736</v>
      </c>
      <c r="I13" s="570" t="s">
        <v>1427</v>
      </c>
      <c r="J13" s="499"/>
      <c r="K13" s="499"/>
      <c r="L13" s="499"/>
      <c r="M13" s="501" t="s">
        <v>1356</v>
      </c>
      <c r="N13" s="501">
        <v>5</v>
      </c>
      <c r="O13" s="499"/>
      <c r="P13" s="499"/>
      <c r="Q13" s="499"/>
      <c r="R13" s="499"/>
    </row>
    <row r="14" spans="1:22" x14ac:dyDescent="0.2">
      <c r="A14" s="589"/>
      <c r="B14" s="562"/>
      <c r="C14" s="589"/>
      <c r="D14" s="589"/>
      <c r="E14" s="589"/>
      <c r="F14" s="589"/>
      <c r="G14" s="124" t="s">
        <v>737</v>
      </c>
      <c r="H14" s="50" t="s">
        <v>738</v>
      </c>
      <c r="I14" s="571"/>
      <c r="J14" s="588"/>
      <c r="K14" s="588"/>
      <c r="L14" s="588"/>
      <c r="M14" s="589"/>
      <c r="N14" s="589"/>
      <c r="O14" s="588"/>
      <c r="P14" s="588"/>
      <c r="Q14" s="588"/>
      <c r="R14" s="588"/>
    </row>
    <row r="15" spans="1:22" x14ac:dyDescent="0.2">
      <c r="A15" s="502"/>
      <c r="B15" s="563"/>
      <c r="C15" s="502"/>
      <c r="D15" s="502"/>
      <c r="E15" s="502"/>
      <c r="F15" s="502"/>
      <c r="G15" s="124" t="s">
        <v>739</v>
      </c>
      <c r="H15" s="50" t="s">
        <v>740</v>
      </c>
      <c r="I15" s="572"/>
      <c r="J15" s="500"/>
      <c r="K15" s="500"/>
      <c r="L15" s="500"/>
      <c r="M15" s="502"/>
      <c r="N15" s="502"/>
      <c r="O15" s="500"/>
      <c r="P15" s="500"/>
      <c r="Q15" s="500"/>
      <c r="R15" s="500"/>
    </row>
    <row r="16" spans="1:22" x14ac:dyDescent="0.2">
      <c r="A16" s="501">
        <v>4</v>
      </c>
      <c r="B16" s="561" t="s">
        <v>241</v>
      </c>
      <c r="C16" s="501">
        <v>2</v>
      </c>
      <c r="D16" s="501">
        <v>1</v>
      </c>
      <c r="E16" s="501">
        <v>1</v>
      </c>
      <c r="F16" s="501">
        <v>0</v>
      </c>
      <c r="G16" s="180" t="s">
        <v>741</v>
      </c>
      <c r="H16" s="50" t="s">
        <v>742</v>
      </c>
      <c r="I16" s="570" t="s">
        <v>1427</v>
      </c>
      <c r="J16" s="499"/>
      <c r="K16" s="501" t="s">
        <v>1356</v>
      </c>
      <c r="L16" s="501" t="s">
        <v>1356</v>
      </c>
      <c r="M16" s="501" t="s">
        <v>1356</v>
      </c>
      <c r="N16" s="501">
        <v>6</v>
      </c>
      <c r="O16" s="501">
        <v>6</v>
      </c>
      <c r="P16" s="499"/>
      <c r="Q16" s="501">
        <v>1</v>
      </c>
      <c r="R16" s="499"/>
    </row>
    <row r="17" spans="1:18" x14ac:dyDescent="0.2">
      <c r="A17" s="589"/>
      <c r="B17" s="562"/>
      <c r="C17" s="589"/>
      <c r="D17" s="589"/>
      <c r="E17" s="589"/>
      <c r="F17" s="589"/>
      <c r="G17" s="129" t="s">
        <v>743</v>
      </c>
      <c r="H17" s="37" t="s">
        <v>744</v>
      </c>
      <c r="I17" s="571"/>
      <c r="J17" s="588"/>
      <c r="K17" s="589"/>
      <c r="L17" s="589"/>
      <c r="M17" s="589"/>
      <c r="N17" s="589"/>
      <c r="O17" s="589"/>
      <c r="P17" s="588"/>
      <c r="Q17" s="589"/>
      <c r="R17" s="588"/>
    </row>
    <row r="18" spans="1:18" x14ac:dyDescent="0.2">
      <c r="A18" s="502"/>
      <c r="B18" s="563"/>
      <c r="C18" s="502"/>
      <c r="D18" s="502"/>
      <c r="E18" s="502"/>
      <c r="F18" s="502"/>
      <c r="G18" s="90" t="s">
        <v>745</v>
      </c>
      <c r="H18" s="50" t="s">
        <v>746</v>
      </c>
      <c r="I18" s="572"/>
      <c r="J18" s="500"/>
      <c r="K18" s="502"/>
      <c r="L18" s="502"/>
      <c r="M18" s="502"/>
      <c r="N18" s="502"/>
      <c r="O18" s="502"/>
      <c r="P18" s="500"/>
      <c r="Q18" s="502"/>
      <c r="R18" s="500"/>
    </row>
    <row r="19" spans="1:18" x14ac:dyDescent="0.2">
      <c r="A19" s="501">
        <v>5</v>
      </c>
      <c r="B19" s="561" t="s">
        <v>242</v>
      </c>
      <c r="C19" s="501">
        <v>3</v>
      </c>
      <c r="D19" s="501">
        <v>1</v>
      </c>
      <c r="E19" s="501">
        <v>1</v>
      </c>
      <c r="F19" s="501">
        <v>1</v>
      </c>
      <c r="G19" s="180" t="s">
        <v>747</v>
      </c>
      <c r="H19" s="50" t="s">
        <v>738</v>
      </c>
      <c r="I19" s="570" t="s">
        <v>1427</v>
      </c>
      <c r="J19" s="499"/>
      <c r="K19" s="499"/>
      <c r="L19" s="501" t="s">
        <v>1356</v>
      </c>
      <c r="M19" s="501" t="s">
        <v>1356</v>
      </c>
      <c r="N19" s="501">
        <v>9</v>
      </c>
      <c r="O19" s="499"/>
      <c r="P19" s="499"/>
      <c r="Q19" s="499"/>
      <c r="R19" s="499"/>
    </row>
    <row r="20" spans="1:18" x14ac:dyDescent="0.2">
      <c r="A20" s="589"/>
      <c r="B20" s="562"/>
      <c r="C20" s="589"/>
      <c r="D20" s="589"/>
      <c r="E20" s="589"/>
      <c r="F20" s="589"/>
      <c r="G20" s="129" t="s">
        <v>748</v>
      </c>
      <c r="H20" s="50" t="s">
        <v>749</v>
      </c>
      <c r="I20" s="571"/>
      <c r="J20" s="588"/>
      <c r="K20" s="588"/>
      <c r="L20" s="589"/>
      <c r="M20" s="589"/>
      <c r="N20" s="589"/>
      <c r="O20" s="588"/>
      <c r="P20" s="588"/>
      <c r="Q20" s="588"/>
      <c r="R20" s="588"/>
    </row>
    <row r="21" spans="1:18" x14ac:dyDescent="0.2">
      <c r="A21" s="502"/>
      <c r="B21" s="563"/>
      <c r="C21" s="502"/>
      <c r="D21" s="502"/>
      <c r="E21" s="502"/>
      <c r="F21" s="502"/>
      <c r="G21" s="129" t="s">
        <v>750</v>
      </c>
      <c r="H21" s="50" t="s">
        <v>751</v>
      </c>
      <c r="I21" s="572"/>
      <c r="J21" s="500"/>
      <c r="K21" s="500"/>
      <c r="L21" s="502"/>
      <c r="M21" s="502"/>
      <c r="N21" s="502"/>
      <c r="O21" s="500"/>
      <c r="P21" s="500"/>
      <c r="Q21" s="500"/>
      <c r="R21" s="500"/>
    </row>
    <row r="22" spans="1:18" x14ac:dyDescent="0.2">
      <c r="A22" s="501">
        <v>6</v>
      </c>
      <c r="B22" s="561" t="s">
        <v>752</v>
      </c>
      <c r="C22" s="501">
        <v>2</v>
      </c>
      <c r="D22" s="501">
        <v>1</v>
      </c>
      <c r="E22" s="501">
        <v>1</v>
      </c>
      <c r="F22" s="501">
        <v>0</v>
      </c>
      <c r="G22" s="180" t="s">
        <v>753</v>
      </c>
      <c r="H22" s="50" t="s">
        <v>727</v>
      </c>
      <c r="I22" s="570" t="s">
        <v>1427</v>
      </c>
      <c r="J22" s="499"/>
      <c r="K22" s="499"/>
      <c r="L22" s="501" t="s">
        <v>1356</v>
      </c>
      <c r="M22" s="501" t="s">
        <v>1356</v>
      </c>
      <c r="N22" s="501">
        <v>5</v>
      </c>
      <c r="O22" s="501">
        <v>2</v>
      </c>
      <c r="P22" s="499"/>
      <c r="Q22" s="499"/>
      <c r="R22" s="499"/>
    </row>
    <row r="23" spans="1:18" x14ac:dyDescent="0.2">
      <c r="A23" s="502"/>
      <c r="B23" s="563"/>
      <c r="C23" s="502"/>
      <c r="D23" s="502"/>
      <c r="E23" s="502"/>
      <c r="F23" s="502"/>
      <c r="G23" s="129" t="s">
        <v>743</v>
      </c>
      <c r="H23" s="50" t="s">
        <v>727</v>
      </c>
      <c r="I23" s="572"/>
      <c r="J23" s="500"/>
      <c r="K23" s="500"/>
      <c r="L23" s="502"/>
      <c r="M23" s="502"/>
      <c r="N23" s="502"/>
      <c r="O23" s="502"/>
      <c r="P23" s="500"/>
      <c r="Q23" s="500"/>
      <c r="R23" s="500"/>
    </row>
    <row r="24" spans="1:18" x14ac:dyDescent="0.2">
      <c r="A24" s="501">
        <v>7</v>
      </c>
      <c r="B24" s="561" t="s">
        <v>132</v>
      </c>
      <c r="C24" s="501">
        <v>2</v>
      </c>
      <c r="D24" s="501">
        <v>0</v>
      </c>
      <c r="E24" s="501">
        <v>1</v>
      </c>
      <c r="F24" s="546">
        <v>1</v>
      </c>
      <c r="G24" s="180" t="s">
        <v>754</v>
      </c>
      <c r="H24" s="50" t="s">
        <v>755</v>
      </c>
      <c r="I24" s="570" t="s">
        <v>1427</v>
      </c>
      <c r="J24" s="499"/>
      <c r="K24" s="499"/>
      <c r="L24" s="501" t="s">
        <v>1356</v>
      </c>
      <c r="M24" s="501" t="s">
        <v>1356</v>
      </c>
      <c r="N24" s="501">
        <v>4</v>
      </c>
      <c r="O24" s="501">
        <v>1</v>
      </c>
      <c r="P24" s="499"/>
      <c r="Q24" s="499"/>
      <c r="R24" s="499"/>
    </row>
    <row r="25" spans="1:18" x14ac:dyDescent="0.2">
      <c r="A25" s="589"/>
      <c r="B25" s="562"/>
      <c r="C25" s="589"/>
      <c r="D25" s="589"/>
      <c r="E25" s="589"/>
      <c r="F25" s="547"/>
      <c r="G25" s="129" t="s">
        <v>756</v>
      </c>
      <c r="H25" s="50" t="s">
        <v>757</v>
      </c>
      <c r="I25" s="571"/>
      <c r="J25" s="588"/>
      <c r="K25" s="588"/>
      <c r="L25" s="589"/>
      <c r="M25" s="589"/>
      <c r="N25" s="589"/>
      <c r="O25" s="589"/>
      <c r="P25" s="588"/>
      <c r="Q25" s="588"/>
      <c r="R25" s="588"/>
    </row>
    <row r="26" spans="1:18" x14ac:dyDescent="0.2">
      <c r="A26" s="502"/>
      <c r="B26" s="563"/>
      <c r="C26" s="502"/>
      <c r="D26" s="502"/>
      <c r="E26" s="502"/>
      <c r="F26" s="548"/>
      <c r="G26" s="129" t="s">
        <v>732</v>
      </c>
      <c r="H26" s="50" t="s">
        <v>758</v>
      </c>
      <c r="I26" s="572"/>
      <c r="J26" s="500"/>
      <c r="K26" s="500"/>
      <c r="L26" s="502"/>
      <c r="M26" s="502"/>
      <c r="N26" s="502"/>
      <c r="O26" s="502"/>
      <c r="P26" s="500"/>
      <c r="Q26" s="500"/>
      <c r="R26" s="500"/>
    </row>
    <row r="27" spans="1:18" x14ac:dyDescent="0.2">
      <c r="A27" s="501">
        <v>8</v>
      </c>
      <c r="B27" s="561" t="s">
        <v>759</v>
      </c>
      <c r="C27" s="501">
        <v>2</v>
      </c>
      <c r="D27" s="501">
        <v>1</v>
      </c>
      <c r="E27" s="501">
        <v>1</v>
      </c>
      <c r="F27" s="546">
        <v>0</v>
      </c>
      <c r="G27" s="180" t="s">
        <v>747</v>
      </c>
      <c r="H27" s="50"/>
      <c r="I27" s="570" t="s">
        <v>1427</v>
      </c>
      <c r="J27" s="499"/>
      <c r="K27" s="499"/>
      <c r="L27" s="501" t="s">
        <v>1356</v>
      </c>
      <c r="M27" s="501" t="s">
        <v>1356</v>
      </c>
      <c r="N27" s="499"/>
      <c r="O27" s="499"/>
      <c r="P27" s="499"/>
      <c r="Q27" s="499"/>
      <c r="R27" s="499"/>
    </row>
    <row r="28" spans="1:18" x14ac:dyDescent="0.2">
      <c r="A28" s="502"/>
      <c r="B28" s="563"/>
      <c r="C28" s="502"/>
      <c r="D28" s="502"/>
      <c r="E28" s="502"/>
      <c r="F28" s="548"/>
      <c r="G28" s="90" t="s">
        <v>760</v>
      </c>
      <c r="H28" s="50" t="s">
        <v>240</v>
      </c>
      <c r="I28" s="572"/>
      <c r="J28" s="500"/>
      <c r="K28" s="500"/>
      <c r="L28" s="502"/>
      <c r="M28" s="502"/>
      <c r="N28" s="500"/>
      <c r="O28" s="500"/>
      <c r="P28" s="500"/>
      <c r="Q28" s="500"/>
      <c r="R28" s="500"/>
    </row>
    <row r="30" spans="1:18" x14ac:dyDescent="0.2">
      <c r="A30" s="185" t="s">
        <v>474</v>
      </c>
      <c r="B30" s="165"/>
      <c r="D30" s="127"/>
      <c r="E30" s="127"/>
      <c r="F30" s="127"/>
    </row>
    <row r="31" spans="1:18" x14ac:dyDescent="0.2">
      <c r="A31" s="570" t="s">
        <v>0</v>
      </c>
      <c r="B31" s="645" t="s">
        <v>36</v>
      </c>
      <c r="C31" s="570" t="s">
        <v>3</v>
      </c>
      <c r="D31" s="521" t="s">
        <v>723</v>
      </c>
      <c r="E31" s="522"/>
      <c r="F31" s="523"/>
      <c r="G31" s="647" t="s">
        <v>724</v>
      </c>
      <c r="H31" s="647" t="s">
        <v>723</v>
      </c>
      <c r="I31" s="642" t="s">
        <v>456</v>
      </c>
      <c r="J31" s="479" t="s">
        <v>457</v>
      </c>
      <c r="K31" s="479"/>
      <c r="L31" s="479"/>
      <c r="M31" s="479"/>
      <c r="N31" s="479"/>
      <c r="O31" s="479"/>
      <c r="P31" s="479"/>
      <c r="Q31" s="479"/>
      <c r="R31" s="479"/>
    </row>
    <row r="32" spans="1:18" ht="33" x14ac:dyDescent="0.2">
      <c r="A32" s="572"/>
      <c r="B32" s="646"/>
      <c r="C32" s="572"/>
      <c r="D32" s="43" t="s">
        <v>4</v>
      </c>
      <c r="E32" s="43" t="s">
        <v>5</v>
      </c>
      <c r="F32" s="175" t="s">
        <v>66</v>
      </c>
      <c r="G32" s="647"/>
      <c r="H32" s="647"/>
      <c r="I32" s="644"/>
      <c r="J32" s="440" t="s">
        <v>458</v>
      </c>
      <c r="K32" s="440" t="s">
        <v>459</v>
      </c>
      <c r="L32" s="434" t="s">
        <v>460</v>
      </c>
      <c r="M32" s="434" t="s">
        <v>461</v>
      </c>
      <c r="N32" s="434" t="s">
        <v>462</v>
      </c>
      <c r="O32" s="434" t="s">
        <v>463</v>
      </c>
      <c r="P32" s="440" t="s">
        <v>464</v>
      </c>
      <c r="Q32" s="440" t="s">
        <v>465</v>
      </c>
      <c r="R32" s="434" t="s">
        <v>466</v>
      </c>
    </row>
    <row r="33" spans="1:18" x14ac:dyDescent="0.2">
      <c r="A33" s="501">
        <v>1</v>
      </c>
      <c r="B33" s="561" t="s">
        <v>762</v>
      </c>
      <c r="C33" s="501">
        <v>4</v>
      </c>
      <c r="D33" s="501">
        <v>1</v>
      </c>
      <c r="E33" s="501">
        <v>2</v>
      </c>
      <c r="F33" s="501">
        <v>1</v>
      </c>
      <c r="G33" s="180" t="s">
        <v>763</v>
      </c>
      <c r="H33" s="50" t="s">
        <v>764</v>
      </c>
      <c r="I33" s="570" t="s">
        <v>1427</v>
      </c>
      <c r="J33" s="499"/>
      <c r="K33" s="501" t="s">
        <v>1356</v>
      </c>
      <c r="L33" s="501" t="s">
        <v>1356</v>
      </c>
      <c r="M33" s="501" t="s">
        <v>1356</v>
      </c>
      <c r="N33" s="501">
        <v>20</v>
      </c>
      <c r="O33" s="501">
        <v>7</v>
      </c>
      <c r="P33" s="499"/>
      <c r="Q33" s="499"/>
      <c r="R33" s="501">
        <v>1</v>
      </c>
    </row>
    <row r="34" spans="1:18" x14ac:dyDescent="0.2">
      <c r="A34" s="502"/>
      <c r="B34" s="563"/>
      <c r="C34" s="502"/>
      <c r="D34" s="502"/>
      <c r="E34" s="502"/>
      <c r="F34" s="502"/>
      <c r="G34" s="129" t="s">
        <v>765</v>
      </c>
      <c r="H34" s="50" t="s">
        <v>243</v>
      </c>
      <c r="I34" s="572"/>
      <c r="J34" s="500"/>
      <c r="K34" s="502"/>
      <c r="L34" s="502"/>
      <c r="M34" s="502"/>
      <c r="N34" s="502"/>
      <c r="O34" s="502"/>
      <c r="P34" s="500"/>
      <c r="Q34" s="500"/>
      <c r="R34" s="502"/>
    </row>
    <row r="35" spans="1:18" x14ac:dyDescent="0.2">
      <c r="A35" s="501">
        <v>2</v>
      </c>
      <c r="B35" s="561" t="s">
        <v>766</v>
      </c>
      <c r="C35" s="501">
        <v>2</v>
      </c>
      <c r="D35" s="501">
        <v>1</v>
      </c>
      <c r="E35" s="501">
        <v>1</v>
      </c>
      <c r="F35" s="501">
        <v>0</v>
      </c>
      <c r="G35" s="180" t="s">
        <v>767</v>
      </c>
      <c r="H35" s="50" t="s">
        <v>238</v>
      </c>
      <c r="I35" s="570" t="s">
        <v>1427</v>
      </c>
      <c r="J35" s="499"/>
      <c r="K35" s="501" t="s">
        <v>1356</v>
      </c>
      <c r="L35" s="501" t="s">
        <v>1356</v>
      </c>
      <c r="M35" s="501" t="s">
        <v>1356</v>
      </c>
      <c r="N35" s="501">
        <v>12</v>
      </c>
      <c r="O35" s="501">
        <v>2</v>
      </c>
      <c r="P35" s="499"/>
      <c r="Q35" s="499"/>
      <c r="R35" s="501">
        <v>1</v>
      </c>
    </row>
    <row r="36" spans="1:18" x14ac:dyDescent="0.2">
      <c r="A36" s="502"/>
      <c r="B36" s="563"/>
      <c r="C36" s="502"/>
      <c r="D36" s="502"/>
      <c r="E36" s="502"/>
      <c r="F36" s="502"/>
      <c r="G36" s="129" t="s">
        <v>768</v>
      </c>
      <c r="H36" s="50" t="s">
        <v>238</v>
      </c>
      <c r="I36" s="572"/>
      <c r="J36" s="500"/>
      <c r="K36" s="502"/>
      <c r="L36" s="502"/>
      <c r="M36" s="502"/>
      <c r="N36" s="502"/>
      <c r="O36" s="502"/>
      <c r="P36" s="500"/>
      <c r="Q36" s="500"/>
      <c r="R36" s="502"/>
    </row>
    <row r="37" spans="1:18" x14ac:dyDescent="0.2">
      <c r="A37" s="501">
        <v>3</v>
      </c>
      <c r="B37" s="561" t="s">
        <v>769</v>
      </c>
      <c r="C37" s="501">
        <v>4</v>
      </c>
      <c r="D37" s="501">
        <v>1</v>
      </c>
      <c r="E37" s="501">
        <v>2</v>
      </c>
      <c r="F37" s="501">
        <v>1</v>
      </c>
      <c r="G37" s="180" t="s">
        <v>770</v>
      </c>
      <c r="H37" s="50" t="s">
        <v>771</v>
      </c>
      <c r="I37" s="642" t="s">
        <v>1427</v>
      </c>
      <c r="J37" s="499"/>
      <c r="K37" s="499"/>
      <c r="L37" s="501" t="s">
        <v>1356</v>
      </c>
      <c r="M37" s="501" t="s">
        <v>1356</v>
      </c>
      <c r="N37" s="501">
        <v>12</v>
      </c>
      <c r="O37" s="501">
        <v>3</v>
      </c>
      <c r="P37" s="499"/>
      <c r="Q37" s="501">
        <v>2</v>
      </c>
      <c r="R37" s="499"/>
    </row>
    <row r="38" spans="1:18" x14ac:dyDescent="0.2">
      <c r="A38" s="589"/>
      <c r="B38" s="562"/>
      <c r="C38" s="589"/>
      <c r="D38" s="589"/>
      <c r="E38" s="589"/>
      <c r="F38" s="589"/>
      <c r="G38" s="129" t="s">
        <v>772</v>
      </c>
      <c r="H38" s="50" t="s">
        <v>234</v>
      </c>
      <c r="I38" s="643"/>
      <c r="J38" s="588"/>
      <c r="K38" s="588"/>
      <c r="L38" s="589"/>
      <c r="M38" s="589"/>
      <c r="N38" s="589"/>
      <c r="O38" s="589"/>
      <c r="P38" s="588"/>
      <c r="Q38" s="589"/>
      <c r="R38" s="588"/>
    </row>
    <row r="39" spans="1:18" x14ac:dyDescent="0.2">
      <c r="A39" s="589"/>
      <c r="B39" s="562"/>
      <c r="C39" s="589"/>
      <c r="D39" s="589"/>
      <c r="E39" s="589"/>
      <c r="F39" s="589"/>
      <c r="G39" s="129" t="s">
        <v>773</v>
      </c>
      <c r="H39" s="50" t="s">
        <v>774</v>
      </c>
      <c r="I39" s="643"/>
      <c r="J39" s="588"/>
      <c r="K39" s="588"/>
      <c r="L39" s="589"/>
      <c r="M39" s="589"/>
      <c r="N39" s="589"/>
      <c r="O39" s="589"/>
      <c r="P39" s="588"/>
      <c r="Q39" s="589"/>
      <c r="R39" s="588"/>
    </row>
    <row r="40" spans="1:18" x14ac:dyDescent="0.2">
      <c r="A40" s="502"/>
      <c r="B40" s="563"/>
      <c r="C40" s="502"/>
      <c r="D40" s="502"/>
      <c r="E40" s="502"/>
      <c r="F40" s="502"/>
      <c r="G40" s="129" t="s">
        <v>775</v>
      </c>
      <c r="H40" s="50" t="s">
        <v>776</v>
      </c>
      <c r="I40" s="644"/>
      <c r="J40" s="500"/>
      <c r="K40" s="500"/>
      <c r="L40" s="502"/>
      <c r="M40" s="502"/>
      <c r="N40" s="502"/>
      <c r="O40" s="502"/>
      <c r="P40" s="500"/>
      <c r="Q40" s="502"/>
      <c r="R40" s="500"/>
    </row>
    <row r="41" spans="1:18" x14ac:dyDescent="0.2">
      <c r="A41" s="501">
        <v>4</v>
      </c>
      <c r="B41" s="561" t="s">
        <v>244</v>
      </c>
      <c r="C41" s="501">
        <v>2</v>
      </c>
      <c r="D41" s="501">
        <v>1</v>
      </c>
      <c r="E41" s="501">
        <v>1</v>
      </c>
      <c r="F41" s="501">
        <v>0</v>
      </c>
      <c r="G41" s="180" t="s">
        <v>735</v>
      </c>
      <c r="H41" s="50" t="s">
        <v>777</v>
      </c>
      <c r="I41" s="570" t="s">
        <v>1427</v>
      </c>
      <c r="J41" s="499"/>
      <c r="K41" s="499"/>
      <c r="L41" s="499"/>
      <c r="M41" s="501" t="s">
        <v>1356</v>
      </c>
      <c r="N41" s="501">
        <v>2</v>
      </c>
      <c r="O41" s="499"/>
      <c r="P41" s="499"/>
      <c r="Q41" s="499"/>
      <c r="R41" s="499"/>
    </row>
    <row r="42" spans="1:18" x14ac:dyDescent="0.2">
      <c r="A42" s="502"/>
      <c r="B42" s="563"/>
      <c r="C42" s="502"/>
      <c r="D42" s="502"/>
      <c r="E42" s="502"/>
      <c r="F42" s="502"/>
      <c r="G42" s="129" t="s">
        <v>778</v>
      </c>
      <c r="H42" s="50" t="s">
        <v>777</v>
      </c>
      <c r="I42" s="572"/>
      <c r="J42" s="500"/>
      <c r="K42" s="500"/>
      <c r="L42" s="500"/>
      <c r="M42" s="502"/>
      <c r="N42" s="502"/>
      <c r="O42" s="500"/>
      <c r="P42" s="500"/>
      <c r="Q42" s="500"/>
      <c r="R42" s="500"/>
    </row>
    <row r="43" spans="1:18" x14ac:dyDescent="0.2">
      <c r="A43" s="501">
        <v>5</v>
      </c>
      <c r="B43" s="561" t="s">
        <v>779</v>
      </c>
      <c r="C43" s="501">
        <v>2</v>
      </c>
      <c r="D43" s="501">
        <v>1</v>
      </c>
      <c r="E43" s="501">
        <v>1</v>
      </c>
      <c r="F43" s="501">
        <v>0</v>
      </c>
      <c r="G43" s="180" t="s">
        <v>780</v>
      </c>
      <c r="H43" s="50" t="s">
        <v>738</v>
      </c>
      <c r="I43" s="570" t="s">
        <v>1427</v>
      </c>
      <c r="J43" s="499"/>
      <c r="K43" s="501" t="s">
        <v>1356</v>
      </c>
      <c r="L43" s="501" t="s">
        <v>1356</v>
      </c>
      <c r="M43" s="501" t="s">
        <v>1356</v>
      </c>
      <c r="N43" s="501">
        <v>15</v>
      </c>
      <c r="O43" s="501">
        <v>2</v>
      </c>
      <c r="P43" s="499"/>
      <c r="Q43" s="501">
        <v>2</v>
      </c>
      <c r="R43" s="501">
        <v>2</v>
      </c>
    </row>
    <row r="44" spans="1:18" x14ac:dyDescent="0.2">
      <c r="A44" s="502"/>
      <c r="B44" s="563"/>
      <c r="C44" s="502"/>
      <c r="D44" s="502"/>
      <c r="E44" s="502"/>
      <c r="F44" s="502"/>
      <c r="G44" s="103" t="s">
        <v>781</v>
      </c>
      <c r="H44" s="50" t="s">
        <v>738</v>
      </c>
      <c r="I44" s="572"/>
      <c r="J44" s="500"/>
      <c r="K44" s="502"/>
      <c r="L44" s="502"/>
      <c r="M44" s="502"/>
      <c r="N44" s="502"/>
      <c r="O44" s="502"/>
      <c r="P44" s="500"/>
      <c r="Q44" s="502"/>
      <c r="R44" s="502"/>
    </row>
    <row r="45" spans="1:18" x14ac:dyDescent="0.2">
      <c r="A45" s="501">
        <v>6</v>
      </c>
      <c r="B45" s="561" t="s">
        <v>782</v>
      </c>
      <c r="C45" s="501">
        <v>2</v>
      </c>
      <c r="D45" s="501">
        <v>1</v>
      </c>
      <c r="E45" s="501">
        <v>1</v>
      </c>
      <c r="F45" s="501">
        <v>0</v>
      </c>
      <c r="G45" s="180" t="s">
        <v>783</v>
      </c>
      <c r="H45" s="50" t="s">
        <v>740</v>
      </c>
      <c r="I45" s="570" t="s">
        <v>1427</v>
      </c>
      <c r="J45" s="499"/>
      <c r="K45" s="499"/>
      <c r="L45" s="501" t="s">
        <v>1356</v>
      </c>
      <c r="M45" s="501" t="s">
        <v>1356</v>
      </c>
      <c r="N45" s="501">
        <v>4</v>
      </c>
      <c r="O45" s="501">
        <v>5</v>
      </c>
      <c r="P45" s="499"/>
      <c r="Q45" s="499"/>
      <c r="R45" s="499"/>
    </row>
    <row r="46" spans="1:18" x14ac:dyDescent="0.2">
      <c r="A46" s="502"/>
      <c r="B46" s="563"/>
      <c r="C46" s="502"/>
      <c r="D46" s="502"/>
      <c r="E46" s="502"/>
      <c r="F46" s="502"/>
      <c r="G46" s="129" t="s">
        <v>784</v>
      </c>
      <c r="H46" s="50" t="s">
        <v>740</v>
      </c>
      <c r="I46" s="572"/>
      <c r="J46" s="500"/>
      <c r="K46" s="500"/>
      <c r="L46" s="502"/>
      <c r="M46" s="502"/>
      <c r="N46" s="502"/>
      <c r="O46" s="502"/>
      <c r="P46" s="500"/>
      <c r="Q46" s="500"/>
      <c r="R46" s="500"/>
    </row>
    <row r="47" spans="1:18" x14ac:dyDescent="0.2">
      <c r="A47" s="501">
        <v>7</v>
      </c>
      <c r="B47" s="561" t="s">
        <v>785</v>
      </c>
      <c r="C47" s="501">
        <v>4</v>
      </c>
      <c r="D47" s="501">
        <v>1</v>
      </c>
      <c r="E47" s="501">
        <v>2</v>
      </c>
      <c r="F47" s="501">
        <v>1</v>
      </c>
      <c r="G47" s="180" t="s">
        <v>741</v>
      </c>
      <c r="H47" s="50" t="s">
        <v>786</v>
      </c>
      <c r="I47" s="642" t="s">
        <v>1427</v>
      </c>
      <c r="J47" s="499"/>
      <c r="K47" s="501" t="s">
        <v>1356</v>
      </c>
      <c r="L47" s="501" t="s">
        <v>1356</v>
      </c>
      <c r="M47" s="501" t="s">
        <v>1356</v>
      </c>
      <c r="N47" s="501">
        <v>24</v>
      </c>
      <c r="O47" s="501">
        <v>9</v>
      </c>
      <c r="P47" s="499"/>
      <c r="Q47" s="501">
        <v>1</v>
      </c>
      <c r="R47" s="499"/>
    </row>
    <row r="48" spans="1:18" x14ac:dyDescent="0.2">
      <c r="A48" s="589"/>
      <c r="B48" s="562"/>
      <c r="C48" s="589"/>
      <c r="D48" s="589"/>
      <c r="E48" s="589"/>
      <c r="F48" s="589"/>
      <c r="G48" s="132" t="s">
        <v>787</v>
      </c>
      <c r="H48" s="50" t="s">
        <v>749</v>
      </c>
      <c r="I48" s="643"/>
      <c r="J48" s="588"/>
      <c r="K48" s="589"/>
      <c r="L48" s="589"/>
      <c r="M48" s="589"/>
      <c r="N48" s="589"/>
      <c r="O48" s="589"/>
      <c r="P48" s="588"/>
      <c r="Q48" s="589"/>
      <c r="R48" s="588"/>
    </row>
    <row r="49" spans="1:18" x14ac:dyDescent="0.2">
      <c r="A49" s="589"/>
      <c r="B49" s="562"/>
      <c r="C49" s="589"/>
      <c r="D49" s="589"/>
      <c r="E49" s="589"/>
      <c r="F49" s="589"/>
      <c r="G49" s="124" t="s">
        <v>788</v>
      </c>
      <c r="H49" s="50" t="s">
        <v>789</v>
      </c>
      <c r="I49" s="643"/>
      <c r="J49" s="588"/>
      <c r="K49" s="589"/>
      <c r="L49" s="589"/>
      <c r="M49" s="589"/>
      <c r="N49" s="589"/>
      <c r="O49" s="589"/>
      <c r="P49" s="588"/>
      <c r="Q49" s="589"/>
      <c r="R49" s="588"/>
    </row>
    <row r="50" spans="1:18" x14ac:dyDescent="0.2">
      <c r="A50" s="502"/>
      <c r="B50" s="563"/>
      <c r="C50" s="502"/>
      <c r="D50" s="502"/>
      <c r="E50" s="502"/>
      <c r="F50" s="502"/>
      <c r="G50" s="103" t="s">
        <v>790</v>
      </c>
      <c r="H50" s="37" t="s">
        <v>738</v>
      </c>
      <c r="I50" s="644"/>
      <c r="J50" s="500"/>
      <c r="K50" s="502"/>
      <c r="L50" s="502"/>
      <c r="M50" s="502"/>
      <c r="N50" s="502"/>
      <c r="O50" s="502"/>
      <c r="P50" s="500"/>
      <c r="Q50" s="502"/>
      <c r="R50" s="500"/>
    </row>
    <row r="52" spans="1:18" x14ac:dyDescent="0.2">
      <c r="A52" s="185" t="s">
        <v>235</v>
      </c>
      <c r="D52" s="127"/>
      <c r="E52" s="127"/>
      <c r="F52" s="127"/>
    </row>
    <row r="53" spans="1:18" x14ac:dyDescent="0.2">
      <c r="A53" s="570" t="s">
        <v>0</v>
      </c>
      <c r="B53" s="645" t="s">
        <v>36</v>
      </c>
      <c r="C53" s="570" t="s">
        <v>3</v>
      </c>
      <c r="D53" s="521" t="s">
        <v>723</v>
      </c>
      <c r="E53" s="522"/>
      <c r="F53" s="523"/>
      <c r="G53" s="647" t="s">
        <v>724</v>
      </c>
      <c r="H53" s="647" t="s">
        <v>723</v>
      </c>
      <c r="I53" s="642" t="s">
        <v>456</v>
      </c>
      <c r="J53" s="479" t="s">
        <v>457</v>
      </c>
      <c r="K53" s="479"/>
      <c r="L53" s="479"/>
      <c r="M53" s="479"/>
      <c r="N53" s="479"/>
      <c r="O53" s="479"/>
      <c r="P53" s="479"/>
      <c r="Q53" s="479"/>
      <c r="R53" s="479"/>
    </row>
    <row r="54" spans="1:18" ht="33" x14ac:dyDescent="0.2">
      <c r="A54" s="572"/>
      <c r="B54" s="646"/>
      <c r="C54" s="572"/>
      <c r="D54" s="43" t="s">
        <v>4</v>
      </c>
      <c r="E54" s="43" t="s">
        <v>5</v>
      </c>
      <c r="F54" s="175" t="s">
        <v>66</v>
      </c>
      <c r="G54" s="647"/>
      <c r="H54" s="647"/>
      <c r="I54" s="644"/>
      <c r="J54" s="440" t="s">
        <v>458</v>
      </c>
      <c r="K54" s="440" t="s">
        <v>459</v>
      </c>
      <c r="L54" s="434" t="s">
        <v>460</v>
      </c>
      <c r="M54" s="434" t="s">
        <v>461</v>
      </c>
      <c r="N54" s="434" t="s">
        <v>462</v>
      </c>
      <c r="O54" s="434" t="s">
        <v>463</v>
      </c>
      <c r="P54" s="440" t="s">
        <v>464</v>
      </c>
      <c r="Q54" s="440" t="s">
        <v>465</v>
      </c>
      <c r="R54" s="434" t="s">
        <v>466</v>
      </c>
    </row>
    <row r="55" spans="1:18" x14ac:dyDescent="0.2">
      <c r="A55" s="501">
        <v>1</v>
      </c>
      <c r="B55" s="561" t="s">
        <v>791</v>
      </c>
      <c r="C55" s="501">
        <v>4</v>
      </c>
      <c r="D55" s="501">
        <v>2</v>
      </c>
      <c r="E55" s="501">
        <v>2</v>
      </c>
      <c r="F55" s="501">
        <v>0</v>
      </c>
      <c r="G55" s="129" t="s">
        <v>245</v>
      </c>
      <c r="H55" s="50" t="s">
        <v>792</v>
      </c>
      <c r="I55" s="570" t="s">
        <v>1427</v>
      </c>
      <c r="J55" s="499"/>
      <c r="K55" s="501" t="s">
        <v>1356</v>
      </c>
      <c r="L55" s="501" t="s">
        <v>1356</v>
      </c>
      <c r="M55" s="501" t="s">
        <v>1356</v>
      </c>
      <c r="N55" s="501">
        <v>10</v>
      </c>
      <c r="O55" s="501">
        <v>2</v>
      </c>
      <c r="P55" s="499"/>
      <c r="Q55" s="499"/>
      <c r="R55" s="501">
        <v>2</v>
      </c>
    </row>
    <row r="56" spans="1:18" x14ac:dyDescent="0.2">
      <c r="A56" s="589"/>
      <c r="B56" s="562"/>
      <c r="C56" s="589"/>
      <c r="D56" s="589"/>
      <c r="E56" s="589"/>
      <c r="F56" s="589"/>
      <c r="G56" s="124" t="s">
        <v>793</v>
      </c>
      <c r="H56" s="50" t="s">
        <v>226</v>
      </c>
      <c r="I56" s="571"/>
      <c r="J56" s="588"/>
      <c r="K56" s="589"/>
      <c r="L56" s="589"/>
      <c r="M56" s="589"/>
      <c r="N56" s="589"/>
      <c r="O56" s="589"/>
      <c r="P56" s="588"/>
      <c r="Q56" s="588"/>
      <c r="R56" s="589"/>
    </row>
    <row r="57" spans="1:18" x14ac:dyDescent="0.2">
      <c r="A57" s="502"/>
      <c r="B57" s="563"/>
      <c r="C57" s="502"/>
      <c r="D57" s="502"/>
      <c r="E57" s="502"/>
      <c r="F57" s="502"/>
      <c r="G57" s="129" t="s">
        <v>794</v>
      </c>
      <c r="H57" s="50" t="s">
        <v>795</v>
      </c>
      <c r="I57" s="572"/>
      <c r="J57" s="500"/>
      <c r="K57" s="502"/>
      <c r="L57" s="502"/>
      <c r="M57" s="502"/>
      <c r="N57" s="502"/>
      <c r="O57" s="502"/>
      <c r="P57" s="500"/>
      <c r="Q57" s="500"/>
      <c r="R57" s="502"/>
    </row>
    <row r="58" spans="1:18" x14ac:dyDescent="0.2">
      <c r="A58" s="501">
        <v>2</v>
      </c>
      <c r="B58" s="561" t="s">
        <v>796</v>
      </c>
      <c r="C58" s="501">
        <v>2</v>
      </c>
      <c r="D58" s="501">
        <v>1</v>
      </c>
      <c r="E58" s="501">
        <v>1</v>
      </c>
      <c r="F58" s="501">
        <v>0</v>
      </c>
      <c r="G58" s="129" t="s">
        <v>797</v>
      </c>
      <c r="H58" s="50" t="s">
        <v>733</v>
      </c>
      <c r="I58" s="570" t="s">
        <v>1427</v>
      </c>
      <c r="J58" s="499"/>
      <c r="K58" s="499"/>
      <c r="L58" s="501" t="s">
        <v>1356</v>
      </c>
      <c r="M58" s="501" t="s">
        <v>1356</v>
      </c>
      <c r="N58" s="499"/>
      <c r="O58" s="501">
        <v>2</v>
      </c>
      <c r="P58" s="499"/>
      <c r="Q58" s="499"/>
      <c r="R58" s="499"/>
    </row>
    <row r="59" spans="1:18" x14ac:dyDescent="0.2">
      <c r="A59" s="502"/>
      <c r="B59" s="563"/>
      <c r="C59" s="502"/>
      <c r="D59" s="502"/>
      <c r="E59" s="502"/>
      <c r="F59" s="502"/>
      <c r="G59" s="129" t="s">
        <v>798</v>
      </c>
      <c r="H59" s="50" t="s">
        <v>733</v>
      </c>
      <c r="I59" s="572"/>
      <c r="J59" s="500"/>
      <c r="K59" s="500"/>
      <c r="L59" s="502"/>
      <c r="M59" s="502"/>
      <c r="N59" s="500"/>
      <c r="O59" s="502"/>
      <c r="P59" s="500"/>
      <c r="Q59" s="500"/>
      <c r="R59" s="500"/>
    </row>
    <row r="60" spans="1:18" x14ac:dyDescent="0.2">
      <c r="A60" s="501">
        <v>3</v>
      </c>
      <c r="B60" s="561" t="s">
        <v>799</v>
      </c>
      <c r="C60" s="501">
        <v>2</v>
      </c>
      <c r="D60" s="501">
        <v>1</v>
      </c>
      <c r="E60" s="501">
        <v>1</v>
      </c>
      <c r="F60" s="501">
        <v>0</v>
      </c>
      <c r="G60" s="129" t="s">
        <v>800</v>
      </c>
      <c r="H60" s="50" t="s">
        <v>733</v>
      </c>
      <c r="I60" s="570" t="s">
        <v>1427</v>
      </c>
      <c r="J60" s="499"/>
      <c r="K60" s="499"/>
      <c r="L60" s="501" t="s">
        <v>1356</v>
      </c>
      <c r="M60" s="501" t="s">
        <v>1356</v>
      </c>
      <c r="N60" s="501">
        <v>4</v>
      </c>
      <c r="O60" s="501">
        <v>3</v>
      </c>
      <c r="P60" s="499"/>
      <c r="Q60" s="499"/>
      <c r="R60" s="499"/>
    </row>
    <row r="61" spans="1:18" x14ac:dyDescent="0.2">
      <c r="A61" s="502"/>
      <c r="B61" s="563"/>
      <c r="C61" s="502"/>
      <c r="D61" s="502"/>
      <c r="E61" s="502"/>
      <c r="F61" s="502"/>
      <c r="G61" s="129" t="s">
        <v>232</v>
      </c>
      <c r="H61" s="50" t="s">
        <v>733</v>
      </c>
      <c r="I61" s="572"/>
      <c r="J61" s="500"/>
      <c r="K61" s="500"/>
      <c r="L61" s="502"/>
      <c r="M61" s="502"/>
      <c r="N61" s="502"/>
      <c r="O61" s="502"/>
      <c r="P61" s="500"/>
      <c r="Q61" s="500"/>
      <c r="R61" s="500"/>
    </row>
    <row r="62" spans="1:18" x14ac:dyDescent="0.2">
      <c r="A62" s="501">
        <v>4</v>
      </c>
      <c r="B62" s="561" t="s">
        <v>801</v>
      </c>
      <c r="C62" s="501">
        <v>3</v>
      </c>
      <c r="D62" s="501">
        <v>2</v>
      </c>
      <c r="E62" s="501">
        <v>1</v>
      </c>
      <c r="F62" s="501">
        <v>0</v>
      </c>
      <c r="G62" s="129" t="s">
        <v>802</v>
      </c>
      <c r="H62" s="37" t="s">
        <v>226</v>
      </c>
      <c r="I62" s="570" t="s">
        <v>1427</v>
      </c>
      <c r="J62" s="499"/>
      <c r="K62" s="501" t="s">
        <v>1356</v>
      </c>
      <c r="L62" s="501" t="s">
        <v>1356</v>
      </c>
      <c r="M62" s="501" t="s">
        <v>1356</v>
      </c>
      <c r="N62" s="501">
        <v>5</v>
      </c>
      <c r="O62" s="501">
        <v>2</v>
      </c>
      <c r="P62" s="499"/>
      <c r="Q62" s="499"/>
      <c r="R62" s="499"/>
    </row>
    <row r="63" spans="1:18" x14ac:dyDescent="0.2">
      <c r="A63" s="589"/>
      <c r="B63" s="562"/>
      <c r="C63" s="589"/>
      <c r="D63" s="589"/>
      <c r="E63" s="589"/>
      <c r="F63" s="589"/>
      <c r="G63" s="129" t="s">
        <v>225</v>
      </c>
      <c r="H63" s="37" t="s">
        <v>226</v>
      </c>
      <c r="I63" s="571"/>
      <c r="J63" s="588"/>
      <c r="K63" s="589"/>
      <c r="L63" s="589"/>
      <c r="M63" s="589"/>
      <c r="N63" s="589"/>
      <c r="O63" s="589"/>
      <c r="P63" s="588"/>
      <c r="Q63" s="588"/>
      <c r="R63" s="588"/>
    </row>
    <row r="64" spans="1:18" x14ac:dyDescent="0.2">
      <c r="A64" s="502"/>
      <c r="B64" s="563"/>
      <c r="C64" s="502"/>
      <c r="D64" s="502"/>
      <c r="E64" s="502"/>
      <c r="F64" s="502"/>
      <c r="G64" s="41" t="s">
        <v>803</v>
      </c>
      <c r="H64" s="37" t="s">
        <v>804</v>
      </c>
      <c r="I64" s="572"/>
      <c r="J64" s="500"/>
      <c r="K64" s="502"/>
      <c r="L64" s="502"/>
      <c r="M64" s="502"/>
      <c r="N64" s="502"/>
      <c r="O64" s="502"/>
      <c r="P64" s="500"/>
      <c r="Q64" s="500"/>
      <c r="R64" s="500"/>
    </row>
    <row r="65" spans="1:18" x14ac:dyDescent="0.2">
      <c r="A65" s="501">
        <v>5</v>
      </c>
      <c r="B65" s="561" t="s">
        <v>805</v>
      </c>
      <c r="C65" s="501">
        <v>3</v>
      </c>
      <c r="D65" s="501">
        <v>1</v>
      </c>
      <c r="E65" s="501">
        <v>1</v>
      </c>
      <c r="F65" s="501">
        <v>1</v>
      </c>
      <c r="G65" s="129" t="s">
        <v>806</v>
      </c>
      <c r="H65" s="50" t="s">
        <v>807</v>
      </c>
      <c r="I65" s="570" t="s">
        <v>1427</v>
      </c>
      <c r="J65" s="499"/>
      <c r="K65" s="501" t="s">
        <v>1356</v>
      </c>
      <c r="L65" s="501" t="s">
        <v>1356</v>
      </c>
      <c r="M65" s="501" t="s">
        <v>1356</v>
      </c>
      <c r="N65" s="501">
        <v>13</v>
      </c>
      <c r="O65" s="501">
        <v>5</v>
      </c>
      <c r="P65" s="499"/>
      <c r="Q65" s="501">
        <v>2</v>
      </c>
      <c r="R65" s="499"/>
    </row>
    <row r="66" spans="1:18" x14ac:dyDescent="0.2">
      <c r="A66" s="589"/>
      <c r="B66" s="562"/>
      <c r="C66" s="589"/>
      <c r="D66" s="589"/>
      <c r="E66" s="589"/>
      <c r="F66" s="589"/>
      <c r="G66" s="129" t="s">
        <v>808</v>
      </c>
      <c r="H66" s="50" t="s">
        <v>738</v>
      </c>
      <c r="I66" s="571"/>
      <c r="J66" s="588"/>
      <c r="K66" s="589"/>
      <c r="L66" s="589"/>
      <c r="M66" s="589"/>
      <c r="N66" s="589"/>
      <c r="O66" s="589"/>
      <c r="P66" s="588"/>
      <c r="Q66" s="589"/>
      <c r="R66" s="588"/>
    </row>
    <row r="67" spans="1:18" x14ac:dyDescent="0.2">
      <c r="A67" s="502"/>
      <c r="B67" s="563"/>
      <c r="C67" s="502"/>
      <c r="D67" s="502"/>
      <c r="E67" s="502"/>
      <c r="F67" s="502"/>
      <c r="G67" s="129" t="s">
        <v>246</v>
      </c>
      <c r="H67" s="37" t="s">
        <v>749</v>
      </c>
      <c r="I67" s="572"/>
      <c r="J67" s="500"/>
      <c r="K67" s="502"/>
      <c r="L67" s="502"/>
      <c r="M67" s="502"/>
      <c r="N67" s="502"/>
      <c r="O67" s="502"/>
      <c r="P67" s="500"/>
      <c r="Q67" s="502"/>
      <c r="R67" s="500"/>
    </row>
    <row r="68" spans="1:18" x14ac:dyDescent="0.2">
      <c r="A68" s="501">
        <v>6</v>
      </c>
      <c r="B68" s="561" t="s">
        <v>809</v>
      </c>
      <c r="C68" s="501">
        <v>3</v>
      </c>
      <c r="D68" s="501">
        <v>1</v>
      </c>
      <c r="E68" s="501">
        <v>1</v>
      </c>
      <c r="F68" s="501">
        <v>1</v>
      </c>
      <c r="G68" s="129" t="s">
        <v>810</v>
      </c>
      <c r="H68" s="50" t="s">
        <v>807</v>
      </c>
      <c r="I68" s="642" t="s">
        <v>1427</v>
      </c>
      <c r="J68" s="499"/>
      <c r="K68" s="499"/>
      <c r="L68" s="501" t="s">
        <v>1356</v>
      </c>
      <c r="M68" s="501" t="s">
        <v>1356</v>
      </c>
      <c r="N68" s="501">
        <v>6</v>
      </c>
      <c r="O68" s="499"/>
      <c r="P68" s="499"/>
      <c r="Q68" s="499"/>
      <c r="R68" s="499"/>
    </row>
    <row r="69" spans="1:18" x14ac:dyDescent="0.2">
      <c r="A69" s="589"/>
      <c r="B69" s="562"/>
      <c r="C69" s="589"/>
      <c r="D69" s="589"/>
      <c r="E69" s="589"/>
      <c r="F69" s="589"/>
      <c r="G69" s="129" t="s">
        <v>247</v>
      </c>
      <c r="H69" s="50" t="s">
        <v>811</v>
      </c>
      <c r="I69" s="643"/>
      <c r="J69" s="588"/>
      <c r="K69" s="588"/>
      <c r="L69" s="589"/>
      <c r="M69" s="589"/>
      <c r="N69" s="589"/>
      <c r="O69" s="588"/>
      <c r="P69" s="588"/>
      <c r="Q69" s="588"/>
      <c r="R69" s="588"/>
    </row>
    <row r="70" spans="1:18" x14ac:dyDescent="0.2">
      <c r="A70" s="589"/>
      <c r="B70" s="562"/>
      <c r="C70" s="589"/>
      <c r="D70" s="589"/>
      <c r="E70" s="589"/>
      <c r="F70" s="589"/>
      <c r="G70" s="129" t="s">
        <v>812</v>
      </c>
      <c r="H70" s="37" t="s">
        <v>217</v>
      </c>
      <c r="I70" s="643"/>
      <c r="J70" s="588"/>
      <c r="K70" s="588"/>
      <c r="L70" s="589"/>
      <c r="M70" s="589"/>
      <c r="N70" s="589"/>
      <c r="O70" s="588"/>
      <c r="P70" s="588"/>
      <c r="Q70" s="588"/>
      <c r="R70" s="588"/>
    </row>
    <row r="71" spans="1:18" x14ac:dyDescent="0.2">
      <c r="A71" s="502"/>
      <c r="B71" s="563"/>
      <c r="C71" s="502"/>
      <c r="D71" s="502"/>
      <c r="E71" s="502"/>
      <c r="F71" s="502"/>
      <c r="G71" s="129" t="s">
        <v>813</v>
      </c>
      <c r="H71" s="37" t="s">
        <v>814</v>
      </c>
      <c r="I71" s="644"/>
      <c r="J71" s="500"/>
      <c r="K71" s="500"/>
      <c r="L71" s="502"/>
      <c r="M71" s="502"/>
      <c r="N71" s="502"/>
      <c r="O71" s="500"/>
      <c r="P71" s="500"/>
      <c r="Q71" s="500"/>
      <c r="R71" s="500"/>
    </row>
    <row r="72" spans="1:18" x14ac:dyDescent="0.2">
      <c r="A72" s="501">
        <v>7</v>
      </c>
      <c r="B72" s="561" t="s">
        <v>815</v>
      </c>
      <c r="C72" s="501">
        <v>3</v>
      </c>
      <c r="D72" s="501">
        <v>1</v>
      </c>
      <c r="E72" s="501">
        <v>1</v>
      </c>
      <c r="F72" s="501">
        <v>1</v>
      </c>
      <c r="G72" s="129" t="s">
        <v>816</v>
      </c>
      <c r="H72" s="50" t="s">
        <v>817</v>
      </c>
      <c r="I72" s="642" t="s">
        <v>1427</v>
      </c>
      <c r="J72" s="499"/>
      <c r="K72" s="499"/>
      <c r="L72" s="501" t="s">
        <v>1356</v>
      </c>
      <c r="M72" s="501" t="s">
        <v>1356</v>
      </c>
      <c r="N72" s="501">
        <v>6</v>
      </c>
      <c r="O72" s="501">
        <v>2</v>
      </c>
      <c r="P72" s="499"/>
      <c r="Q72" s="499"/>
      <c r="R72" s="499"/>
    </row>
    <row r="73" spans="1:18" x14ac:dyDescent="0.2">
      <c r="A73" s="589"/>
      <c r="B73" s="562"/>
      <c r="C73" s="589"/>
      <c r="D73" s="589"/>
      <c r="E73" s="589"/>
      <c r="F73" s="589"/>
      <c r="G73" s="129" t="s">
        <v>248</v>
      </c>
      <c r="H73" s="50" t="s">
        <v>818</v>
      </c>
      <c r="I73" s="643"/>
      <c r="J73" s="588"/>
      <c r="K73" s="588"/>
      <c r="L73" s="589"/>
      <c r="M73" s="589"/>
      <c r="N73" s="589"/>
      <c r="O73" s="589"/>
      <c r="P73" s="588"/>
      <c r="Q73" s="588"/>
      <c r="R73" s="588"/>
    </row>
    <row r="74" spans="1:18" x14ac:dyDescent="0.2">
      <c r="A74" s="589"/>
      <c r="B74" s="562"/>
      <c r="C74" s="589"/>
      <c r="D74" s="589"/>
      <c r="E74" s="589"/>
      <c r="F74" s="589"/>
      <c r="G74" s="129" t="s">
        <v>819</v>
      </c>
      <c r="H74" s="50" t="s">
        <v>820</v>
      </c>
      <c r="I74" s="643"/>
      <c r="J74" s="588"/>
      <c r="K74" s="588"/>
      <c r="L74" s="589"/>
      <c r="M74" s="589"/>
      <c r="N74" s="589"/>
      <c r="O74" s="589"/>
      <c r="P74" s="588"/>
      <c r="Q74" s="588"/>
      <c r="R74" s="588"/>
    </row>
    <row r="75" spans="1:18" x14ac:dyDescent="0.2">
      <c r="A75" s="502"/>
      <c r="B75" s="563"/>
      <c r="C75" s="502"/>
      <c r="D75" s="502"/>
      <c r="E75" s="502"/>
      <c r="F75" s="502"/>
      <c r="G75" s="129" t="s">
        <v>813</v>
      </c>
      <c r="H75" s="50" t="s">
        <v>821</v>
      </c>
      <c r="I75" s="644"/>
      <c r="J75" s="500"/>
      <c r="K75" s="500"/>
      <c r="L75" s="502"/>
      <c r="M75" s="502"/>
      <c r="N75" s="502"/>
      <c r="O75" s="502"/>
      <c r="P75" s="500"/>
      <c r="Q75" s="500"/>
      <c r="R75" s="500"/>
    </row>
    <row r="77" spans="1:18" x14ac:dyDescent="0.2">
      <c r="A77" s="185" t="s">
        <v>249</v>
      </c>
      <c r="D77" s="127"/>
      <c r="E77" s="127"/>
      <c r="F77" s="127"/>
    </row>
    <row r="78" spans="1:18" x14ac:dyDescent="0.2">
      <c r="A78" s="570" t="s">
        <v>0</v>
      </c>
      <c r="B78" s="645" t="s">
        <v>36</v>
      </c>
      <c r="C78" s="570" t="s">
        <v>3</v>
      </c>
      <c r="D78" s="521" t="s">
        <v>723</v>
      </c>
      <c r="E78" s="522"/>
      <c r="F78" s="523"/>
      <c r="G78" s="647" t="s">
        <v>724</v>
      </c>
      <c r="H78" s="647" t="s">
        <v>723</v>
      </c>
      <c r="I78" s="642" t="s">
        <v>456</v>
      </c>
      <c r="J78" s="479" t="s">
        <v>457</v>
      </c>
      <c r="K78" s="479"/>
      <c r="L78" s="479"/>
      <c r="M78" s="479"/>
      <c r="N78" s="479"/>
      <c r="O78" s="479"/>
      <c r="P78" s="479"/>
      <c r="Q78" s="479"/>
      <c r="R78" s="479"/>
    </row>
    <row r="79" spans="1:18" ht="33" x14ac:dyDescent="0.2">
      <c r="A79" s="572"/>
      <c r="B79" s="646"/>
      <c r="C79" s="572"/>
      <c r="D79" s="43" t="s">
        <v>4</v>
      </c>
      <c r="E79" s="43" t="s">
        <v>5</v>
      </c>
      <c r="F79" s="175" t="s">
        <v>66</v>
      </c>
      <c r="G79" s="647"/>
      <c r="H79" s="647"/>
      <c r="I79" s="644"/>
      <c r="J79" s="440" t="s">
        <v>458</v>
      </c>
      <c r="K79" s="440" t="s">
        <v>459</v>
      </c>
      <c r="L79" s="434" t="s">
        <v>460</v>
      </c>
      <c r="M79" s="434" t="s">
        <v>461</v>
      </c>
      <c r="N79" s="434" t="s">
        <v>462</v>
      </c>
      <c r="O79" s="434" t="s">
        <v>463</v>
      </c>
      <c r="P79" s="440" t="s">
        <v>464</v>
      </c>
      <c r="Q79" s="440" t="s">
        <v>465</v>
      </c>
      <c r="R79" s="434" t="s">
        <v>466</v>
      </c>
    </row>
    <row r="80" spans="1:18" x14ac:dyDescent="0.2">
      <c r="A80" s="501">
        <v>1</v>
      </c>
      <c r="B80" s="561" t="s">
        <v>822</v>
      </c>
      <c r="C80" s="501">
        <v>4</v>
      </c>
      <c r="D80" s="501">
        <v>0</v>
      </c>
      <c r="E80" s="501">
        <v>4</v>
      </c>
      <c r="F80" s="501">
        <v>0</v>
      </c>
      <c r="G80" s="129" t="s">
        <v>823</v>
      </c>
      <c r="H80" s="50">
        <v>1</v>
      </c>
      <c r="I80" s="642" t="s">
        <v>1427</v>
      </c>
      <c r="J80" s="470" t="s">
        <v>1421</v>
      </c>
      <c r="K80" s="471"/>
      <c r="L80" s="471"/>
      <c r="M80" s="471"/>
      <c r="N80" s="471"/>
      <c r="O80" s="471"/>
      <c r="P80" s="471"/>
      <c r="Q80" s="471"/>
      <c r="R80" s="472"/>
    </row>
    <row r="81" spans="1:18" x14ac:dyDescent="0.2">
      <c r="A81" s="589"/>
      <c r="B81" s="562"/>
      <c r="C81" s="589"/>
      <c r="D81" s="589"/>
      <c r="E81" s="589"/>
      <c r="F81" s="589"/>
      <c r="G81" s="129" t="s">
        <v>250</v>
      </c>
      <c r="H81" s="50">
        <v>1</v>
      </c>
      <c r="I81" s="643"/>
      <c r="J81" s="476"/>
      <c r="K81" s="477"/>
      <c r="L81" s="477"/>
      <c r="M81" s="477"/>
      <c r="N81" s="477"/>
      <c r="O81" s="477"/>
      <c r="P81" s="477"/>
      <c r="Q81" s="477"/>
      <c r="R81" s="478"/>
    </row>
    <row r="82" spans="1:18" x14ac:dyDescent="0.2">
      <c r="A82" s="589"/>
      <c r="B82" s="562"/>
      <c r="C82" s="589"/>
      <c r="D82" s="589"/>
      <c r="E82" s="589"/>
      <c r="F82" s="589"/>
      <c r="G82" s="129" t="s">
        <v>251</v>
      </c>
      <c r="H82" s="37">
        <v>1</v>
      </c>
      <c r="I82" s="643"/>
      <c r="J82" s="476"/>
      <c r="K82" s="477"/>
      <c r="L82" s="477"/>
      <c r="M82" s="477"/>
      <c r="N82" s="477"/>
      <c r="O82" s="477"/>
      <c r="P82" s="477"/>
      <c r="Q82" s="477"/>
      <c r="R82" s="478"/>
    </row>
    <row r="83" spans="1:18" x14ac:dyDescent="0.2">
      <c r="A83" s="502"/>
      <c r="B83" s="563"/>
      <c r="C83" s="502"/>
      <c r="D83" s="502"/>
      <c r="E83" s="502"/>
      <c r="F83" s="502"/>
      <c r="G83" s="90" t="s">
        <v>824</v>
      </c>
      <c r="H83" s="37">
        <v>1</v>
      </c>
      <c r="I83" s="644"/>
      <c r="J83" s="473"/>
      <c r="K83" s="474"/>
      <c r="L83" s="474"/>
      <c r="M83" s="474"/>
      <c r="N83" s="474"/>
      <c r="O83" s="474"/>
      <c r="P83" s="474"/>
      <c r="Q83" s="474"/>
      <c r="R83" s="475"/>
    </row>
  </sheetData>
  <mergeCells count="395">
    <mergeCell ref="A10:A12"/>
    <mergeCell ref="B10:B12"/>
    <mergeCell ref="C10:C12"/>
    <mergeCell ref="D10:D12"/>
    <mergeCell ref="E10:E12"/>
    <mergeCell ref="F10:F12"/>
    <mergeCell ref="G6:G7"/>
    <mergeCell ref="H6:H7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F6"/>
    <mergeCell ref="A16:A18"/>
    <mergeCell ref="B16:B18"/>
    <mergeCell ref="C16:C18"/>
    <mergeCell ref="D16:D18"/>
    <mergeCell ref="E16:E18"/>
    <mergeCell ref="F16:F18"/>
    <mergeCell ref="A13:A15"/>
    <mergeCell ref="B13:B15"/>
    <mergeCell ref="C13:C15"/>
    <mergeCell ref="D13:D15"/>
    <mergeCell ref="E13:E15"/>
    <mergeCell ref="F13:F15"/>
    <mergeCell ref="A22:A23"/>
    <mergeCell ref="B22:B23"/>
    <mergeCell ref="C22:C23"/>
    <mergeCell ref="D22:D23"/>
    <mergeCell ref="E22:E23"/>
    <mergeCell ref="F22:F23"/>
    <mergeCell ref="A19:A21"/>
    <mergeCell ref="B19:B21"/>
    <mergeCell ref="C19:C21"/>
    <mergeCell ref="D19:D21"/>
    <mergeCell ref="E19:E21"/>
    <mergeCell ref="F19:F21"/>
    <mergeCell ref="G31:G32"/>
    <mergeCell ref="H31:H32"/>
    <mergeCell ref="A27:A28"/>
    <mergeCell ref="B27:B28"/>
    <mergeCell ref="C27:C28"/>
    <mergeCell ref="D27:D28"/>
    <mergeCell ref="E27:E28"/>
    <mergeCell ref="F27:F28"/>
    <mergeCell ref="A24:A26"/>
    <mergeCell ref="B24:B26"/>
    <mergeCell ref="C24:C26"/>
    <mergeCell ref="D24:D26"/>
    <mergeCell ref="E24:E26"/>
    <mergeCell ref="F24:F26"/>
    <mergeCell ref="A33:A34"/>
    <mergeCell ref="B33:B34"/>
    <mergeCell ref="C33:C34"/>
    <mergeCell ref="D33:D34"/>
    <mergeCell ref="E33:E34"/>
    <mergeCell ref="F33:F34"/>
    <mergeCell ref="A31:A32"/>
    <mergeCell ref="B31:B32"/>
    <mergeCell ref="C31:C32"/>
    <mergeCell ref="D31:F31"/>
    <mergeCell ref="A37:A40"/>
    <mergeCell ref="B37:B40"/>
    <mergeCell ref="C37:C40"/>
    <mergeCell ref="D37:D40"/>
    <mergeCell ref="E37:E40"/>
    <mergeCell ref="F37:F40"/>
    <mergeCell ref="A35:A36"/>
    <mergeCell ref="B35:B36"/>
    <mergeCell ref="C35:C36"/>
    <mergeCell ref="D35:D36"/>
    <mergeCell ref="E35:E36"/>
    <mergeCell ref="F35:F36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G53:G54"/>
    <mergeCell ref="H53:H54"/>
    <mergeCell ref="A47:A50"/>
    <mergeCell ref="B47:B50"/>
    <mergeCell ref="C47:C50"/>
    <mergeCell ref="D47:D50"/>
    <mergeCell ref="E47:E50"/>
    <mergeCell ref="F47:F50"/>
    <mergeCell ref="A45:A46"/>
    <mergeCell ref="B45:B46"/>
    <mergeCell ref="C45:C46"/>
    <mergeCell ref="D45:D46"/>
    <mergeCell ref="E45:E46"/>
    <mergeCell ref="F45:F46"/>
    <mergeCell ref="A55:A57"/>
    <mergeCell ref="B55:B57"/>
    <mergeCell ref="C55:C57"/>
    <mergeCell ref="D55:D57"/>
    <mergeCell ref="E55:E57"/>
    <mergeCell ref="F55:F57"/>
    <mergeCell ref="A53:A54"/>
    <mergeCell ref="B53:B54"/>
    <mergeCell ref="C53:C54"/>
    <mergeCell ref="D53:F53"/>
    <mergeCell ref="A60:A61"/>
    <mergeCell ref="B60:B61"/>
    <mergeCell ref="C60:C61"/>
    <mergeCell ref="D60:D61"/>
    <mergeCell ref="E60:E61"/>
    <mergeCell ref="F60:F61"/>
    <mergeCell ref="A58:A59"/>
    <mergeCell ref="B58:B59"/>
    <mergeCell ref="C58:C59"/>
    <mergeCell ref="D58:D59"/>
    <mergeCell ref="E58:E59"/>
    <mergeCell ref="F58:F59"/>
    <mergeCell ref="A65:A67"/>
    <mergeCell ref="B65:B67"/>
    <mergeCell ref="C65:C67"/>
    <mergeCell ref="D65:D67"/>
    <mergeCell ref="E65:E67"/>
    <mergeCell ref="F65:F67"/>
    <mergeCell ref="A62:A64"/>
    <mergeCell ref="B62:B64"/>
    <mergeCell ref="C62:C64"/>
    <mergeCell ref="D62:D64"/>
    <mergeCell ref="E62:E64"/>
    <mergeCell ref="F62:F64"/>
    <mergeCell ref="A80:A83"/>
    <mergeCell ref="B80:B83"/>
    <mergeCell ref="C80:C83"/>
    <mergeCell ref="D80:D83"/>
    <mergeCell ref="E80:E83"/>
    <mergeCell ref="F80:F83"/>
    <mergeCell ref="A78:A79"/>
    <mergeCell ref="B78:B79"/>
    <mergeCell ref="C78:C79"/>
    <mergeCell ref="D78:F78"/>
    <mergeCell ref="P8:P9"/>
    <mergeCell ref="Q8:Q9"/>
    <mergeCell ref="R8:R9"/>
    <mergeCell ref="J6:R6"/>
    <mergeCell ref="J31:R31"/>
    <mergeCell ref="J53:R53"/>
    <mergeCell ref="J78:R78"/>
    <mergeCell ref="A1:R1"/>
    <mergeCell ref="A2:R2"/>
    <mergeCell ref="A3:R3"/>
    <mergeCell ref="G78:G79"/>
    <mergeCell ref="H78:H79"/>
    <mergeCell ref="A72:A75"/>
    <mergeCell ref="B72:B75"/>
    <mergeCell ref="C72:C75"/>
    <mergeCell ref="D72:D75"/>
    <mergeCell ref="E72:E75"/>
    <mergeCell ref="F72:F75"/>
    <mergeCell ref="A68:A71"/>
    <mergeCell ref="B68:B71"/>
    <mergeCell ref="C68:C71"/>
    <mergeCell ref="D68:D71"/>
    <mergeCell ref="E68:E71"/>
    <mergeCell ref="F68:F71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J80:R83"/>
    <mergeCell ref="J10:J12"/>
    <mergeCell ref="K10:K12"/>
    <mergeCell ref="L10:L12"/>
    <mergeCell ref="M10:M12"/>
    <mergeCell ref="N10:N12"/>
    <mergeCell ref="O10:O12"/>
    <mergeCell ref="P10:P12"/>
    <mergeCell ref="Q10:Q12"/>
    <mergeCell ref="R10:R12"/>
    <mergeCell ref="J13:J15"/>
    <mergeCell ref="K13:K15"/>
    <mergeCell ref="L13:L15"/>
    <mergeCell ref="M13:M15"/>
    <mergeCell ref="N13:N15"/>
    <mergeCell ref="O13:O15"/>
    <mergeCell ref="P13:P15"/>
    <mergeCell ref="Q13:Q15"/>
    <mergeCell ref="R13:R15"/>
    <mergeCell ref="J16:J18"/>
    <mergeCell ref="K16:K18"/>
    <mergeCell ref="L16:L18"/>
    <mergeCell ref="M16:M18"/>
    <mergeCell ref="N16:N18"/>
    <mergeCell ref="P24:P26"/>
    <mergeCell ref="Q24:Q26"/>
    <mergeCell ref="R24:R26"/>
    <mergeCell ref="O16:O18"/>
    <mergeCell ref="P16:P18"/>
    <mergeCell ref="Q16:Q18"/>
    <mergeCell ref="R16:R18"/>
    <mergeCell ref="J19:J21"/>
    <mergeCell ref="K19:K21"/>
    <mergeCell ref="L19:L21"/>
    <mergeCell ref="M19:M21"/>
    <mergeCell ref="N19:N21"/>
    <mergeCell ref="O19:O21"/>
    <mergeCell ref="P19:P21"/>
    <mergeCell ref="Q19:Q21"/>
    <mergeCell ref="R19:R21"/>
    <mergeCell ref="J55:J57"/>
    <mergeCell ref="K55:K57"/>
    <mergeCell ref="L55:L57"/>
    <mergeCell ref="M55:M57"/>
    <mergeCell ref="N55:N57"/>
    <mergeCell ref="O55:O57"/>
    <mergeCell ref="P55:P57"/>
    <mergeCell ref="Q55:Q57"/>
    <mergeCell ref="R55:R57"/>
    <mergeCell ref="J62:J64"/>
    <mergeCell ref="K62:K64"/>
    <mergeCell ref="L62:L64"/>
    <mergeCell ref="M62:M64"/>
    <mergeCell ref="N62:N64"/>
    <mergeCell ref="O62:O64"/>
    <mergeCell ref="P62:P64"/>
    <mergeCell ref="Q62:Q64"/>
    <mergeCell ref="R62:R64"/>
    <mergeCell ref="J65:J67"/>
    <mergeCell ref="K65:K67"/>
    <mergeCell ref="L65:L67"/>
    <mergeCell ref="M65:M67"/>
    <mergeCell ref="N65:N67"/>
    <mergeCell ref="O65:O67"/>
    <mergeCell ref="P65:P67"/>
    <mergeCell ref="Q65:Q67"/>
    <mergeCell ref="R65:R67"/>
    <mergeCell ref="J47:J50"/>
    <mergeCell ref="K47:K50"/>
    <mergeCell ref="L47:L50"/>
    <mergeCell ref="M47:M50"/>
    <mergeCell ref="N47:N50"/>
    <mergeCell ref="O47:O50"/>
    <mergeCell ref="P47:P50"/>
    <mergeCell ref="Q47:Q50"/>
    <mergeCell ref="R47:R50"/>
    <mergeCell ref="J68:J71"/>
    <mergeCell ref="K68:K71"/>
    <mergeCell ref="L68:L71"/>
    <mergeCell ref="M68:M71"/>
    <mergeCell ref="N68:N71"/>
    <mergeCell ref="O68:O71"/>
    <mergeCell ref="P68:P71"/>
    <mergeCell ref="Q68:Q71"/>
    <mergeCell ref="R68:R71"/>
    <mergeCell ref="J72:J75"/>
    <mergeCell ref="K72:K75"/>
    <mergeCell ref="L72:L75"/>
    <mergeCell ref="M72:M75"/>
    <mergeCell ref="N72:N75"/>
    <mergeCell ref="O72:O75"/>
    <mergeCell ref="P72:P75"/>
    <mergeCell ref="Q72:Q75"/>
    <mergeCell ref="R72:R75"/>
    <mergeCell ref="I6:I7"/>
    <mergeCell ref="I8:I9"/>
    <mergeCell ref="I22:I23"/>
    <mergeCell ref="J22:J23"/>
    <mergeCell ref="K22:K23"/>
    <mergeCell ref="L22:L23"/>
    <mergeCell ref="M22:M23"/>
    <mergeCell ref="N22:N23"/>
    <mergeCell ref="O22:O23"/>
    <mergeCell ref="J8:J9"/>
    <mergeCell ref="K8:K9"/>
    <mergeCell ref="L8:L9"/>
    <mergeCell ref="M8:M9"/>
    <mergeCell ref="N8:N9"/>
    <mergeCell ref="O8:O9"/>
    <mergeCell ref="P22:P23"/>
    <mergeCell ref="Q22:Q23"/>
    <mergeCell ref="R22:R23"/>
    <mergeCell ref="I27:I28"/>
    <mergeCell ref="I33:I34"/>
    <mergeCell ref="I35:I36"/>
    <mergeCell ref="I41:I42"/>
    <mergeCell ref="I43:I44"/>
    <mergeCell ref="I45:I46"/>
    <mergeCell ref="J37:J40"/>
    <mergeCell ref="K37:K40"/>
    <mergeCell ref="L37:L40"/>
    <mergeCell ref="M37:M40"/>
    <mergeCell ref="N37:N40"/>
    <mergeCell ref="O37:O40"/>
    <mergeCell ref="P37:P40"/>
    <mergeCell ref="Q37:Q40"/>
    <mergeCell ref="R37:R40"/>
    <mergeCell ref="J24:J26"/>
    <mergeCell ref="K24:K26"/>
    <mergeCell ref="L24:L26"/>
    <mergeCell ref="M24:M26"/>
    <mergeCell ref="N24:N26"/>
    <mergeCell ref="O24:O26"/>
    <mergeCell ref="I58:I59"/>
    <mergeCell ref="I60:I61"/>
    <mergeCell ref="I80:I83"/>
    <mergeCell ref="I72:I75"/>
    <mergeCell ref="I68:I71"/>
    <mergeCell ref="I47:I50"/>
    <mergeCell ref="I37:I40"/>
    <mergeCell ref="I10:I12"/>
    <mergeCell ref="I13:I15"/>
    <mergeCell ref="I16:I18"/>
    <mergeCell ref="I19:I21"/>
    <mergeCell ref="I24:I26"/>
    <mergeCell ref="I55:I57"/>
    <mergeCell ref="I62:I64"/>
    <mergeCell ref="I65:I67"/>
    <mergeCell ref="I78:I79"/>
    <mergeCell ref="I53:I54"/>
    <mergeCell ref="I31:I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70"/>
  <sheetViews>
    <sheetView topLeftCell="A49" zoomScale="90" zoomScaleNormal="90" workbookViewId="0">
      <selection activeCell="H51" sqref="H51:P52"/>
    </sheetView>
  </sheetViews>
  <sheetFormatPr defaultRowHeight="16.5" x14ac:dyDescent="0.2"/>
  <cols>
    <col min="1" max="1" width="5.75" style="127" customWidth="1"/>
    <col min="2" max="2" width="19.875" style="128" customWidth="1"/>
    <col min="3" max="3" width="37.125" style="127" customWidth="1"/>
    <col min="4" max="4" width="3.875" style="127" bestFit="1" customWidth="1"/>
    <col min="5" max="5" width="9.375" style="127" bestFit="1" customWidth="1"/>
    <col min="6" max="6" width="3.5" style="127" bestFit="1" customWidth="1"/>
    <col min="7" max="7" width="6.125" style="185" bestFit="1" customWidth="1"/>
    <col min="8" max="9" width="13.25" style="127" customWidth="1"/>
    <col min="10" max="14" width="9" style="127"/>
    <col min="15" max="15" width="13.25" style="127" customWidth="1"/>
    <col min="16" max="16" width="9" style="127"/>
  </cols>
  <sheetData>
    <row r="1" spans="1:18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8"/>
      <c r="R1" s="48"/>
    </row>
    <row r="2" spans="1:18" x14ac:dyDescent="0.2">
      <c r="A2" s="496" t="s">
        <v>471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8"/>
      <c r="R2" s="48"/>
    </row>
    <row r="3" spans="1:18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8"/>
      <c r="R3" s="48"/>
    </row>
    <row r="5" spans="1:18" x14ac:dyDescent="0.2">
      <c r="A5" s="479" t="s">
        <v>0</v>
      </c>
      <c r="B5" s="595" t="s">
        <v>36</v>
      </c>
      <c r="C5" s="479" t="s">
        <v>7</v>
      </c>
      <c r="D5" s="479" t="s">
        <v>252</v>
      </c>
      <c r="E5" s="570" t="s">
        <v>999</v>
      </c>
      <c r="F5" s="479" t="s">
        <v>253</v>
      </c>
      <c r="G5" s="570" t="s">
        <v>456</v>
      </c>
      <c r="H5" s="479" t="s">
        <v>457</v>
      </c>
      <c r="I5" s="479"/>
      <c r="J5" s="479"/>
      <c r="K5" s="479"/>
      <c r="L5" s="479"/>
      <c r="M5" s="479"/>
      <c r="N5" s="479"/>
      <c r="O5" s="479"/>
      <c r="P5" s="479"/>
    </row>
    <row r="6" spans="1:18" ht="33" x14ac:dyDescent="0.2">
      <c r="A6" s="479"/>
      <c r="B6" s="595"/>
      <c r="C6" s="479"/>
      <c r="D6" s="479"/>
      <c r="E6" s="572"/>
      <c r="F6" s="479"/>
      <c r="G6" s="572"/>
      <c r="H6" s="409" t="s">
        <v>458</v>
      </c>
      <c r="I6" s="409" t="s">
        <v>459</v>
      </c>
      <c r="J6" s="407" t="s">
        <v>460</v>
      </c>
      <c r="K6" s="407" t="s">
        <v>461</v>
      </c>
      <c r="L6" s="407" t="s">
        <v>462</v>
      </c>
      <c r="M6" s="407" t="s">
        <v>463</v>
      </c>
      <c r="N6" s="409" t="s">
        <v>464</v>
      </c>
      <c r="O6" s="409" t="s">
        <v>465</v>
      </c>
      <c r="P6" s="407" t="s">
        <v>466</v>
      </c>
    </row>
    <row r="7" spans="1:18" x14ac:dyDescent="0.2">
      <c r="A7" s="501">
        <v>1</v>
      </c>
      <c r="B7" s="561" t="s">
        <v>254</v>
      </c>
      <c r="C7" s="117" t="s">
        <v>255</v>
      </c>
      <c r="D7" s="37" t="s">
        <v>252</v>
      </c>
      <c r="E7" s="37" t="s">
        <v>256</v>
      </c>
      <c r="F7" s="37" t="s">
        <v>257</v>
      </c>
      <c r="G7" s="55" t="s">
        <v>467</v>
      </c>
      <c r="H7" s="416"/>
      <c r="I7" s="416"/>
      <c r="J7" s="408" t="s">
        <v>1356</v>
      </c>
      <c r="K7" s="408" t="s">
        <v>1356</v>
      </c>
      <c r="L7" s="408">
        <v>5</v>
      </c>
      <c r="M7" s="408">
        <v>7</v>
      </c>
      <c r="N7" s="416"/>
      <c r="O7" s="408">
        <v>4</v>
      </c>
      <c r="P7" s="416"/>
    </row>
    <row r="8" spans="1:18" s="4" customFormat="1" x14ac:dyDescent="0.2">
      <c r="A8" s="589"/>
      <c r="B8" s="562"/>
      <c r="C8" s="117"/>
      <c r="D8" s="37"/>
      <c r="E8" s="37"/>
      <c r="F8" s="37"/>
      <c r="G8" s="55" t="s">
        <v>468</v>
      </c>
      <c r="H8" s="416"/>
      <c r="I8" s="416"/>
      <c r="J8" s="408" t="s">
        <v>1356</v>
      </c>
      <c r="K8" s="408" t="s">
        <v>1356</v>
      </c>
      <c r="L8" s="408">
        <v>5</v>
      </c>
      <c r="M8" s="408">
        <v>7</v>
      </c>
      <c r="N8" s="416"/>
      <c r="O8" s="408">
        <v>4</v>
      </c>
      <c r="P8" s="416"/>
    </row>
    <row r="9" spans="1:18" x14ac:dyDescent="0.2">
      <c r="A9" s="502"/>
      <c r="B9" s="563"/>
      <c r="C9" s="117" t="s">
        <v>828</v>
      </c>
      <c r="D9" s="37" t="s">
        <v>252</v>
      </c>
      <c r="E9" s="37" t="s">
        <v>256</v>
      </c>
      <c r="F9" s="37" t="s">
        <v>257</v>
      </c>
      <c r="G9" s="55" t="s">
        <v>467</v>
      </c>
      <c r="H9" s="416"/>
      <c r="I9" s="416"/>
      <c r="J9" s="416"/>
      <c r="K9" s="408" t="s">
        <v>1356</v>
      </c>
      <c r="L9" s="416"/>
      <c r="M9" s="408">
        <v>4</v>
      </c>
      <c r="N9" s="416"/>
      <c r="O9" s="408">
        <v>16</v>
      </c>
      <c r="P9" s="408">
        <v>1</v>
      </c>
    </row>
    <row r="10" spans="1:18" s="4" customFormat="1" x14ac:dyDescent="0.2">
      <c r="A10" s="47"/>
      <c r="B10" s="230"/>
      <c r="C10" s="117"/>
      <c r="D10" s="37"/>
      <c r="E10" s="37"/>
      <c r="F10" s="37"/>
      <c r="G10" s="55" t="s">
        <v>468</v>
      </c>
      <c r="H10" s="416"/>
      <c r="I10" s="416"/>
      <c r="J10" s="416"/>
      <c r="K10" s="408" t="s">
        <v>1356</v>
      </c>
      <c r="L10" s="416"/>
      <c r="M10" s="408">
        <v>4</v>
      </c>
      <c r="N10" s="416"/>
      <c r="O10" s="408">
        <v>16</v>
      </c>
      <c r="P10" s="408">
        <v>1</v>
      </c>
    </row>
    <row r="11" spans="1:18" x14ac:dyDescent="0.2">
      <c r="A11" s="37">
        <v>2</v>
      </c>
      <c r="B11" s="117" t="s">
        <v>258</v>
      </c>
      <c r="C11" s="117" t="s">
        <v>259</v>
      </c>
      <c r="D11" s="37" t="s">
        <v>252</v>
      </c>
      <c r="E11" s="37" t="s">
        <v>256</v>
      </c>
      <c r="F11" s="37" t="s">
        <v>257</v>
      </c>
      <c r="G11" s="55" t="s">
        <v>467</v>
      </c>
      <c r="H11" s="416"/>
      <c r="I11" s="416"/>
      <c r="J11" s="416"/>
      <c r="K11" s="408" t="s">
        <v>1356</v>
      </c>
      <c r="L11" s="416"/>
      <c r="M11" s="408">
        <v>3</v>
      </c>
      <c r="N11" s="416"/>
      <c r="O11" s="416"/>
      <c r="P11" s="416"/>
    </row>
    <row r="12" spans="1:18" s="4" customFormat="1" x14ac:dyDescent="0.2">
      <c r="A12" s="37"/>
      <c r="B12" s="117"/>
      <c r="C12" s="117"/>
      <c r="D12" s="37"/>
      <c r="E12" s="37"/>
      <c r="F12" s="37"/>
      <c r="G12" s="55" t="s">
        <v>468</v>
      </c>
      <c r="H12" s="416"/>
      <c r="I12" s="416"/>
      <c r="J12" s="416"/>
      <c r="K12" s="408" t="s">
        <v>1356</v>
      </c>
      <c r="L12" s="416"/>
      <c r="M12" s="408">
        <v>3</v>
      </c>
      <c r="N12" s="416"/>
      <c r="O12" s="416"/>
      <c r="P12" s="416"/>
    </row>
    <row r="13" spans="1:18" x14ac:dyDescent="0.2">
      <c r="A13" s="37">
        <v>3</v>
      </c>
      <c r="B13" s="117" t="s">
        <v>260</v>
      </c>
      <c r="C13" s="117" t="s">
        <v>829</v>
      </c>
      <c r="D13" s="37" t="s">
        <v>4</v>
      </c>
      <c r="E13" s="37" t="s">
        <v>256</v>
      </c>
      <c r="F13" s="37" t="s">
        <v>257</v>
      </c>
      <c r="G13" s="55" t="s">
        <v>467</v>
      </c>
      <c r="H13" s="416"/>
      <c r="I13" s="416"/>
      <c r="J13" s="416"/>
      <c r="K13" s="408" t="s">
        <v>1356</v>
      </c>
      <c r="L13" s="416"/>
      <c r="M13" s="408">
        <v>2</v>
      </c>
      <c r="N13" s="416"/>
      <c r="O13" s="416"/>
      <c r="P13" s="416"/>
    </row>
    <row r="14" spans="1:18" s="4" customFormat="1" x14ac:dyDescent="0.2">
      <c r="A14" s="37"/>
      <c r="B14" s="117"/>
      <c r="C14" s="117"/>
      <c r="D14" s="37"/>
      <c r="E14" s="37"/>
      <c r="F14" s="37"/>
      <c r="G14" s="55" t="s">
        <v>468</v>
      </c>
      <c r="H14" s="416"/>
      <c r="I14" s="416"/>
      <c r="J14" s="416"/>
      <c r="K14" s="408" t="s">
        <v>1356</v>
      </c>
      <c r="L14" s="416"/>
      <c r="M14" s="408">
        <v>2</v>
      </c>
      <c r="N14" s="416"/>
      <c r="O14" s="416"/>
      <c r="P14" s="416"/>
    </row>
    <row r="15" spans="1:18" x14ac:dyDescent="0.2">
      <c r="A15" s="37">
        <v>4</v>
      </c>
      <c r="B15" s="561" t="s">
        <v>856</v>
      </c>
      <c r="C15" s="117" t="s">
        <v>261</v>
      </c>
      <c r="D15" s="37" t="s">
        <v>4</v>
      </c>
      <c r="E15" s="37" t="s">
        <v>256</v>
      </c>
      <c r="F15" s="37" t="s">
        <v>257</v>
      </c>
      <c r="G15" s="55" t="s">
        <v>467</v>
      </c>
      <c r="H15" s="416"/>
      <c r="I15" s="416"/>
      <c r="J15" s="408" t="s">
        <v>1356</v>
      </c>
      <c r="K15" s="408" t="s">
        <v>1356</v>
      </c>
      <c r="L15" s="408">
        <v>10</v>
      </c>
      <c r="M15" s="408">
        <v>2</v>
      </c>
      <c r="N15" s="416"/>
      <c r="O15" s="416"/>
      <c r="P15" s="416"/>
    </row>
    <row r="16" spans="1:18" s="4" customFormat="1" x14ac:dyDescent="0.2">
      <c r="A16" s="42"/>
      <c r="B16" s="563"/>
      <c r="C16" s="117"/>
      <c r="D16" s="37"/>
      <c r="E16" s="37"/>
      <c r="F16" s="37"/>
      <c r="G16" s="55" t="s">
        <v>468</v>
      </c>
      <c r="H16" s="416"/>
      <c r="I16" s="416"/>
      <c r="J16" s="408" t="s">
        <v>1356</v>
      </c>
      <c r="K16" s="408" t="s">
        <v>1356</v>
      </c>
      <c r="L16" s="408">
        <v>10</v>
      </c>
      <c r="M16" s="408">
        <v>2</v>
      </c>
      <c r="N16" s="416"/>
      <c r="O16" s="416"/>
      <c r="P16" s="416"/>
    </row>
    <row r="17" spans="1:16" x14ac:dyDescent="0.2">
      <c r="A17" s="501">
        <v>5</v>
      </c>
      <c r="B17" s="561" t="s">
        <v>262</v>
      </c>
      <c r="C17" s="117" t="s">
        <v>263</v>
      </c>
      <c r="D17" s="37" t="s">
        <v>252</v>
      </c>
      <c r="E17" s="37" t="s">
        <v>256</v>
      </c>
      <c r="F17" s="37" t="s">
        <v>257</v>
      </c>
      <c r="G17" s="55" t="s">
        <v>467</v>
      </c>
      <c r="H17" s="416"/>
      <c r="I17" s="416"/>
      <c r="J17" s="408" t="s">
        <v>1356</v>
      </c>
      <c r="K17" s="408" t="s">
        <v>1356</v>
      </c>
      <c r="L17" s="408">
        <v>5</v>
      </c>
      <c r="M17" s="408">
        <v>2</v>
      </c>
      <c r="N17" s="416"/>
      <c r="O17" s="416"/>
      <c r="P17" s="416"/>
    </row>
    <row r="18" spans="1:16" x14ac:dyDescent="0.2">
      <c r="A18" s="502"/>
      <c r="B18" s="563"/>
      <c r="C18" s="117" t="s">
        <v>264</v>
      </c>
      <c r="D18" s="37" t="s">
        <v>252</v>
      </c>
      <c r="E18" s="37" t="s">
        <v>256</v>
      </c>
      <c r="F18" s="37" t="s">
        <v>257</v>
      </c>
      <c r="G18" s="55" t="s">
        <v>468</v>
      </c>
      <c r="H18" s="416"/>
      <c r="I18" s="408" t="s">
        <v>1356</v>
      </c>
      <c r="J18" s="408" t="s">
        <v>1356</v>
      </c>
      <c r="K18" s="408" t="s">
        <v>1356</v>
      </c>
      <c r="L18" s="408">
        <v>3</v>
      </c>
      <c r="M18" s="408">
        <v>5</v>
      </c>
      <c r="N18" s="416"/>
      <c r="O18" s="408">
        <v>2</v>
      </c>
      <c r="P18" s="416"/>
    </row>
    <row r="19" spans="1:16" x14ac:dyDescent="0.2">
      <c r="A19" s="501">
        <v>6</v>
      </c>
      <c r="B19" s="561" t="s">
        <v>265</v>
      </c>
      <c r="C19" s="117" t="s">
        <v>830</v>
      </c>
      <c r="D19" s="37" t="s">
        <v>5</v>
      </c>
      <c r="E19" s="37" t="s">
        <v>266</v>
      </c>
      <c r="F19" s="37" t="s">
        <v>257</v>
      </c>
      <c r="G19" s="55" t="s">
        <v>467</v>
      </c>
      <c r="H19" s="416"/>
      <c r="I19" s="408" t="s">
        <v>1356</v>
      </c>
      <c r="J19" s="416"/>
      <c r="K19" s="416"/>
      <c r="L19" s="416"/>
      <c r="M19" s="408">
        <v>2</v>
      </c>
      <c r="N19" s="416"/>
      <c r="O19" s="416"/>
      <c r="P19" s="416"/>
    </row>
    <row r="20" spans="1:16" x14ac:dyDescent="0.2">
      <c r="A20" s="502"/>
      <c r="B20" s="563"/>
      <c r="C20" s="116" t="s">
        <v>267</v>
      </c>
      <c r="D20" s="37" t="s">
        <v>4</v>
      </c>
      <c r="E20" s="37" t="s">
        <v>266</v>
      </c>
      <c r="F20" s="50" t="s">
        <v>257</v>
      </c>
      <c r="G20" s="55" t="s">
        <v>468</v>
      </c>
      <c r="H20" s="416"/>
      <c r="I20" s="408" t="s">
        <v>1356</v>
      </c>
      <c r="J20" s="416"/>
      <c r="K20" s="408" t="s">
        <v>1356</v>
      </c>
      <c r="L20" s="416"/>
      <c r="M20" s="408">
        <v>2</v>
      </c>
      <c r="N20" s="416"/>
      <c r="O20" s="416"/>
      <c r="P20" s="416"/>
    </row>
    <row r="21" spans="1:16" x14ac:dyDescent="0.2">
      <c r="A21" s="37">
        <v>7</v>
      </c>
      <c r="B21" s="125" t="s">
        <v>268</v>
      </c>
      <c r="C21" s="117" t="s">
        <v>831</v>
      </c>
      <c r="D21" s="37" t="s">
        <v>252</v>
      </c>
      <c r="E21" s="37" t="s">
        <v>256</v>
      </c>
      <c r="F21" s="37" t="s">
        <v>257</v>
      </c>
      <c r="G21" s="55" t="s">
        <v>467</v>
      </c>
      <c r="H21" s="416"/>
      <c r="I21" s="416"/>
      <c r="J21" s="408" t="s">
        <v>1356</v>
      </c>
      <c r="K21" s="408" t="s">
        <v>1356</v>
      </c>
      <c r="L21" s="408">
        <v>2</v>
      </c>
      <c r="M21" s="408">
        <v>2</v>
      </c>
      <c r="N21" s="416"/>
      <c r="O21" s="408">
        <v>1</v>
      </c>
      <c r="P21" s="416"/>
    </row>
    <row r="22" spans="1:16" s="4" customFormat="1" x14ac:dyDescent="0.2">
      <c r="A22" s="42"/>
      <c r="B22" s="231"/>
      <c r="C22" s="117"/>
      <c r="D22" s="37"/>
      <c r="E22" s="37"/>
      <c r="F22" s="37"/>
      <c r="G22" s="55" t="s">
        <v>468</v>
      </c>
      <c r="H22" s="416"/>
      <c r="I22" s="416"/>
      <c r="J22" s="408" t="s">
        <v>1356</v>
      </c>
      <c r="K22" s="408" t="s">
        <v>1356</v>
      </c>
      <c r="L22" s="408">
        <v>2</v>
      </c>
      <c r="M22" s="408">
        <v>2</v>
      </c>
      <c r="N22" s="416"/>
      <c r="O22" s="408">
        <v>1</v>
      </c>
      <c r="P22" s="416"/>
    </row>
    <row r="23" spans="1:16" x14ac:dyDescent="0.2">
      <c r="A23" s="501">
        <v>8</v>
      </c>
      <c r="B23" s="561" t="s">
        <v>269</v>
      </c>
      <c r="C23" s="117" t="s">
        <v>270</v>
      </c>
      <c r="D23" s="37" t="s">
        <v>252</v>
      </c>
      <c r="E23" s="37" t="s">
        <v>266</v>
      </c>
      <c r="F23" s="37" t="s">
        <v>257</v>
      </c>
      <c r="G23" s="55" t="s">
        <v>467</v>
      </c>
      <c r="H23" s="416"/>
      <c r="I23" s="416"/>
      <c r="J23" s="416"/>
      <c r="K23" s="408" t="s">
        <v>1356</v>
      </c>
      <c r="L23" s="408">
        <v>2</v>
      </c>
      <c r="M23" s="408">
        <v>3</v>
      </c>
      <c r="N23" s="416"/>
      <c r="O23" s="416"/>
      <c r="P23" s="416"/>
    </row>
    <row r="24" spans="1:16" s="4" customFormat="1" x14ac:dyDescent="0.2">
      <c r="A24" s="589"/>
      <c r="B24" s="562"/>
      <c r="C24" s="117"/>
      <c r="D24" s="37"/>
      <c r="E24" s="37"/>
      <c r="F24" s="37"/>
      <c r="G24" s="55" t="s">
        <v>468</v>
      </c>
      <c r="H24" s="416"/>
      <c r="I24" s="416"/>
      <c r="J24" s="416"/>
      <c r="K24" s="408" t="s">
        <v>1356</v>
      </c>
      <c r="L24" s="408">
        <v>2</v>
      </c>
      <c r="M24" s="408">
        <v>3</v>
      </c>
      <c r="N24" s="416"/>
      <c r="O24" s="416"/>
      <c r="P24" s="416"/>
    </row>
    <row r="25" spans="1:16" x14ac:dyDescent="0.2">
      <c r="A25" s="502"/>
      <c r="B25" s="563"/>
      <c r="C25" s="117" t="s">
        <v>271</v>
      </c>
      <c r="D25" s="37" t="s">
        <v>252</v>
      </c>
      <c r="E25" s="37" t="s">
        <v>266</v>
      </c>
      <c r="F25" s="37" t="s">
        <v>257</v>
      </c>
      <c r="G25" s="55" t="s">
        <v>467</v>
      </c>
      <c r="H25" s="416"/>
      <c r="I25" s="416"/>
      <c r="J25" s="408" t="s">
        <v>1356</v>
      </c>
      <c r="K25" s="408" t="s">
        <v>1356</v>
      </c>
      <c r="L25" s="408">
        <v>5</v>
      </c>
      <c r="M25" s="408">
        <v>2</v>
      </c>
      <c r="N25" s="416"/>
      <c r="O25" s="416"/>
      <c r="P25" s="416"/>
    </row>
    <row r="26" spans="1:16" s="4" customFormat="1" x14ac:dyDescent="0.2">
      <c r="A26" s="46"/>
      <c r="B26" s="232"/>
      <c r="C26" s="117"/>
      <c r="D26" s="37"/>
      <c r="E26" s="37"/>
      <c r="F26" s="37"/>
      <c r="G26" s="55" t="s">
        <v>468</v>
      </c>
      <c r="H26" s="416"/>
      <c r="I26" s="416"/>
      <c r="J26" s="408" t="s">
        <v>1356</v>
      </c>
      <c r="K26" s="408" t="s">
        <v>1356</v>
      </c>
      <c r="L26" s="408">
        <v>5</v>
      </c>
      <c r="M26" s="408">
        <v>2</v>
      </c>
      <c r="N26" s="416"/>
      <c r="O26" s="416"/>
      <c r="P26" s="416"/>
    </row>
    <row r="27" spans="1:16" x14ac:dyDescent="0.2">
      <c r="A27" s="501">
        <v>9</v>
      </c>
      <c r="B27" s="561" t="s">
        <v>272</v>
      </c>
      <c r="C27" s="117" t="s">
        <v>273</v>
      </c>
      <c r="D27" s="37" t="s">
        <v>252</v>
      </c>
      <c r="E27" s="37" t="s">
        <v>274</v>
      </c>
      <c r="F27" s="37" t="s">
        <v>276</v>
      </c>
      <c r="G27" s="55" t="s">
        <v>467</v>
      </c>
      <c r="H27" s="416"/>
      <c r="I27" s="416"/>
      <c r="J27" s="416"/>
      <c r="K27" s="416"/>
      <c r="L27" s="408">
        <v>3</v>
      </c>
      <c r="M27" s="408">
        <v>1</v>
      </c>
      <c r="N27" s="416"/>
      <c r="O27" s="416"/>
      <c r="P27" s="416"/>
    </row>
    <row r="28" spans="1:16" x14ac:dyDescent="0.2">
      <c r="A28" s="502"/>
      <c r="B28" s="563"/>
      <c r="C28" s="117" t="s">
        <v>832</v>
      </c>
      <c r="D28" s="37" t="s">
        <v>252</v>
      </c>
      <c r="E28" s="37" t="s">
        <v>274</v>
      </c>
      <c r="F28" s="37" t="s">
        <v>276</v>
      </c>
      <c r="G28" s="55" t="s">
        <v>468</v>
      </c>
      <c r="H28" s="416"/>
      <c r="I28" s="416"/>
      <c r="J28" s="408" t="s">
        <v>1356</v>
      </c>
      <c r="K28" s="408" t="s">
        <v>1356</v>
      </c>
      <c r="L28" s="408">
        <v>3</v>
      </c>
      <c r="M28" s="408">
        <v>1</v>
      </c>
      <c r="N28" s="416"/>
      <c r="O28" s="416"/>
      <c r="P28" s="416"/>
    </row>
    <row r="29" spans="1:16" x14ac:dyDescent="0.2">
      <c r="A29" s="37">
        <v>10</v>
      </c>
      <c r="B29" s="125" t="s">
        <v>275</v>
      </c>
      <c r="C29" s="117" t="s">
        <v>833</v>
      </c>
      <c r="D29" s="37" t="s">
        <v>252</v>
      </c>
      <c r="E29" s="37" t="s">
        <v>274</v>
      </c>
      <c r="F29" s="37" t="s">
        <v>276</v>
      </c>
      <c r="G29" s="55" t="s">
        <v>467</v>
      </c>
      <c r="H29" s="416"/>
      <c r="I29" s="416"/>
      <c r="J29" s="416"/>
      <c r="K29" s="408" t="s">
        <v>1356</v>
      </c>
      <c r="L29" s="408">
        <v>4</v>
      </c>
      <c r="M29" s="408">
        <v>1</v>
      </c>
      <c r="N29" s="416"/>
      <c r="O29" s="416"/>
      <c r="P29" s="416"/>
    </row>
    <row r="30" spans="1:16" s="4" customFormat="1" x14ac:dyDescent="0.2">
      <c r="A30" s="54"/>
      <c r="B30" s="231"/>
      <c r="C30" s="202"/>
      <c r="D30" s="53"/>
      <c r="E30" s="53"/>
      <c r="F30" s="53"/>
      <c r="G30" s="55" t="s">
        <v>468</v>
      </c>
      <c r="H30" s="416"/>
      <c r="I30" s="416"/>
      <c r="J30" s="416"/>
      <c r="K30" s="408" t="s">
        <v>1356</v>
      </c>
      <c r="L30" s="408">
        <v>4</v>
      </c>
      <c r="M30" s="408">
        <v>1</v>
      </c>
      <c r="N30" s="416"/>
      <c r="O30" s="416"/>
      <c r="P30" s="416"/>
    </row>
    <row r="31" spans="1:16" x14ac:dyDescent="0.2">
      <c r="A31" s="501">
        <v>11</v>
      </c>
      <c r="B31" s="561" t="s">
        <v>277</v>
      </c>
      <c r="C31" s="129" t="s">
        <v>278</v>
      </c>
      <c r="D31" s="37" t="s">
        <v>252</v>
      </c>
      <c r="E31" s="37" t="s">
        <v>274</v>
      </c>
      <c r="F31" s="37" t="s">
        <v>276</v>
      </c>
      <c r="G31" s="55" t="s">
        <v>467</v>
      </c>
      <c r="H31" s="416"/>
      <c r="I31" s="416"/>
      <c r="J31" s="416"/>
      <c r="K31" s="408" t="s">
        <v>1356</v>
      </c>
      <c r="L31" s="408">
        <v>12</v>
      </c>
      <c r="M31" s="408">
        <v>2</v>
      </c>
      <c r="N31" s="416"/>
      <c r="O31" s="416"/>
      <c r="P31" s="416"/>
    </row>
    <row r="32" spans="1:16" s="4" customFormat="1" x14ac:dyDescent="0.2">
      <c r="A32" s="589"/>
      <c r="B32" s="562"/>
      <c r="C32" s="129"/>
      <c r="D32" s="37"/>
      <c r="E32" s="37"/>
      <c r="F32" s="37"/>
      <c r="G32" s="55" t="s">
        <v>468</v>
      </c>
      <c r="H32" s="416"/>
      <c r="I32" s="416"/>
      <c r="J32" s="416"/>
      <c r="K32" s="408" t="s">
        <v>1356</v>
      </c>
      <c r="L32" s="408">
        <v>12</v>
      </c>
      <c r="M32" s="408">
        <v>2</v>
      </c>
      <c r="N32" s="416"/>
      <c r="O32" s="416"/>
      <c r="P32" s="416"/>
    </row>
    <row r="33" spans="1:16" x14ac:dyDescent="0.2">
      <c r="A33" s="502"/>
      <c r="B33" s="563"/>
      <c r="C33" s="129" t="s">
        <v>279</v>
      </c>
      <c r="D33" s="37" t="s">
        <v>252</v>
      </c>
      <c r="E33" s="37" t="s">
        <v>280</v>
      </c>
      <c r="F33" s="37" t="s">
        <v>276</v>
      </c>
      <c r="G33" s="55" t="s">
        <v>467</v>
      </c>
      <c r="H33" s="416"/>
      <c r="I33" s="408" t="s">
        <v>1356</v>
      </c>
      <c r="J33" s="408" t="s">
        <v>1356</v>
      </c>
      <c r="K33" s="408" t="s">
        <v>1356</v>
      </c>
      <c r="L33" s="408">
        <v>19</v>
      </c>
      <c r="M33" s="408">
        <v>2</v>
      </c>
      <c r="N33" s="416"/>
      <c r="O33" s="408">
        <v>16</v>
      </c>
      <c r="P33" s="416"/>
    </row>
    <row r="34" spans="1:16" s="4" customFormat="1" x14ac:dyDescent="0.2">
      <c r="A34" s="46"/>
      <c r="B34" s="232"/>
      <c r="C34" s="129"/>
      <c r="D34" s="37"/>
      <c r="E34" s="37"/>
      <c r="F34" s="37"/>
      <c r="G34" s="55" t="s">
        <v>468</v>
      </c>
      <c r="H34" s="416"/>
      <c r="I34" s="408" t="s">
        <v>1356</v>
      </c>
      <c r="J34" s="408" t="s">
        <v>1356</v>
      </c>
      <c r="K34" s="408" t="s">
        <v>1356</v>
      </c>
      <c r="L34" s="408">
        <v>19</v>
      </c>
      <c r="M34" s="408">
        <v>2</v>
      </c>
      <c r="N34" s="416"/>
      <c r="O34" s="408">
        <v>16</v>
      </c>
      <c r="P34" s="416"/>
    </row>
    <row r="35" spans="1:16" x14ac:dyDescent="0.2">
      <c r="A35" s="501">
        <v>12</v>
      </c>
      <c r="B35" s="561" t="s">
        <v>305</v>
      </c>
      <c r="C35" s="129" t="s">
        <v>834</v>
      </c>
      <c r="D35" s="37" t="s">
        <v>252</v>
      </c>
      <c r="E35" s="37" t="s">
        <v>274</v>
      </c>
      <c r="F35" s="37" t="s">
        <v>276</v>
      </c>
      <c r="G35" s="55" t="s">
        <v>467</v>
      </c>
      <c r="H35" s="416"/>
      <c r="I35" s="408" t="s">
        <v>1356</v>
      </c>
      <c r="J35" s="408" t="s">
        <v>1356</v>
      </c>
      <c r="K35" s="408" t="s">
        <v>1356</v>
      </c>
      <c r="L35" s="408">
        <v>10</v>
      </c>
      <c r="M35" s="408">
        <v>2</v>
      </c>
      <c r="N35" s="416"/>
      <c r="O35" s="408">
        <v>6</v>
      </c>
      <c r="P35" s="416"/>
    </row>
    <row r="36" spans="1:16" s="4" customFormat="1" x14ac:dyDescent="0.2">
      <c r="A36" s="589"/>
      <c r="B36" s="562"/>
      <c r="C36" s="129"/>
      <c r="D36" s="37"/>
      <c r="E36" s="37"/>
      <c r="F36" s="37"/>
      <c r="G36" s="55" t="s">
        <v>468</v>
      </c>
      <c r="H36" s="416"/>
      <c r="I36" s="408" t="s">
        <v>1356</v>
      </c>
      <c r="J36" s="408" t="s">
        <v>1356</v>
      </c>
      <c r="K36" s="408" t="s">
        <v>1356</v>
      </c>
      <c r="L36" s="408">
        <v>10</v>
      </c>
      <c r="M36" s="408">
        <v>2</v>
      </c>
      <c r="N36" s="416"/>
      <c r="O36" s="408">
        <v>6</v>
      </c>
      <c r="P36" s="416"/>
    </row>
    <row r="37" spans="1:16" x14ac:dyDescent="0.2">
      <c r="A37" s="502"/>
      <c r="B37" s="563"/>
      <c r="C37" s="129" t="s">
        <v>281</v>
      </c>
      <c r="D37" s="37" t="s">
        <v>252</v>
      </c>
      <c r="E37" s="37" t="s">
        <v>280</v>
      </c>
      <c r="F37" s="37" t="s">
        <v>276</v>
      </c>
      <c r="G37" s="55" t="s">
        <v>467</v>
      </c>
      <c r="H37" s="416"/>
      <c r="I37" s="408" t="s">
        <v>1356</v>
      </c>
      <c r="J37" s="408" t="s">
        <v>1356</v>
      </c>
      <c r="K37" s="408" t="s">
        <v>1356</v>
      </c>
      <c r="L37" s="408">
        <v>11</v>
      </c>
      <c r="M37" s="408">
        <v>3</v>
      </c>
      <c r="N37" s="416"/>
      <c r="O37" s="416"/>
      <c r="P37" s="416"/>
    </row>
    <row r="38" spans="1:16" s="4" customFormat="1" x14ac:dyDescent="0.2">
      <c r="A38" s="46"/>
      <c r="B38" s="232"/>
      <c r="C38" s="129"/>
      <c r="D38" s="37"/>
      <c r="E38" s="37"/>
      <c r="F38" s="37"/>
      <c r="G38" s="55" t="s">
        <v>468</v>
      </c>
      <c r="H38" s="416"/>
      <c r="I38" s="408" t="s">
        <v>1356</v>
      </c>
      <c r="J38" s="408" t="s">
        <v>1356</v>
      </c>
      <c r="K38" s="408" t="s">
        <v>1356</v>
      </c>
      <c r="L38" s="408">
        <v>11</v>
      </c>
      <c r="M38" s="408">
        <v>3</v>
      </c>
      <c r="N38" s="416"/>
      <c r="O38" s="416"/>
      <c r="P38" s="416"/>
    </row>
    <row r="39" spans="1:16" x14ac:dyDescent="0.2">
      <c r="A39" s="501">
        <v>13</v>
      </c>
      <c r="B39" s="561" t="s">
        <v>282</v>
      </c>
      <c r="C39" s="117" t="s">
        <v>835</v>
      </c>
      <c r="D39" s="37" t="s">
        <v>252</v>
      </c>
      <c r="E39" s="37" t="s">
        <v>280</v>
      </c>
      <c r="F39" s="37" t="s">
        <v>276</v>
      </c>
      <c r="G39" s="55" t="s">
        <v>467</v>
      </c>
      <c r="H39" s="416"/>
      <c r="I39" s="408" t="s">
        <v>1356</v>
      </c>
      <c r="J39" s="408" t="s">
        <v>1356</v>
      </c>
      <c r="K39" s="408" t="s">
        <v>1356</v>
      </c>
      <c r="L39" s="408">
        <v>5</v>
      </c>
      <c r="M39" s="408">
        <v>2</v>
      </c>
      <c r="N39" s="416"/>
      <c r="O39" s="416"/>
      <c r="P39" s="416"/>
    </row>
    <row r="40" spans="1:16" s="4" customFormat="1" x14ac:dyDescent="0.2">
      <c r="A40" s="589"/>
      <c r="B40" s="562"/>
      <c r="C40" s="117"/>
      <c r="D40" s="37"/>
      <c r="E40" s="37"/>
      <c r="F40" s="37"/>
      <c r="G40" s="55" t="s">
        <v>468</v>
      </c>
      <c r="H40" s="416"/>
      <c r="I40" s="408" t="s">
        <v>1356</v>
      </c>
      <c r="J40" s="408" t="s">
        <v>1356</v>
      </c>
      <c r="K40" s="408" t="s">
        <v>1356</v>
      </c>
      <c r="L40" s="408">
        <v>5</v>
      </c>
      <c r="M40" s="408">
        <v>2</v>
      </c>
      <c r="N40" s="416"/>
      <c r="O40" s="416"/>
      <c r="P40" s="416"/>
    </row>
    <row r="41" spans="1:16" ht="33" x14ac:dyDescent="0.2">
      <c r="A41" s="589"/>
      <c r="B41" s="562"/>
      <c r="C41" s="117" t="s">
        <v>283</v>
      </c>
      <c r="D41" s="37" t="s">
        <v>252</v>
      </c>
      <c r="E41" s="37" t="s">
        <v>280</v>
      </c>
      <c r="F41" s="37" t="s">
        <v>276</v>
      </c>
      <c r="G41" s="55" t="s">
        <v>467</v>
      </c>
      <c r="H41" s="416"/>
      <c r="I41" s="416"/>
      <c r="J41" s="416"/>
      <c r="K41" s="408" t="s">
        <v>1356</v>
      </c>
      <c r="L41" s="416"/>
      <c r="M41" s="408">
        <v>2</v>
      </c>
      <c r="N41" s="416"/>
      <c r="O41" s="416"/>
      <c r="P41" s="416"/>
    </row>
    <row r="42" spans="1:16" s="4" customFormat="1" x14ac:dyDescent="0.2">
      <c r="A42" s="589"/>
      <c r="B42" s="562"/>
      <c r="C42" s="117"/>
      <c r="D42" s="37"/>
      <c r="E42" s="37"/>
      <c r="F42" s="37"/>
      <c r="G42" s="55" t="s">
        <v>468</v>
      </c>
      <c r="H42" s="416"/>
      <c r="I42" s="416"/>
      <c r="J42" s="416"/>
      <c r="K42" s="408" t="s">
        <v>1356</v>
      </c>
      <c r="L42" s="416"/>
      <c r="M42" s="408">
        <v>2</v>
      </c>
      <c r="N42" s="416"/>
      <c r="O42" s="416"/>
      <c r="P42" s="416"/>
    </row>
    <row r="43" spans="1:16" x14ac:dyDescent="0.2">
      <c r="A43" s="502"/>
      <c r="B43" s="563"/>
      <c r="C43" s="129" t="s">
        <v>836</v>
      </c>
      <c r="D43" s="37" t="s">
        <v>252</v>
      </c>
      <c r="E43" s="37" t="s">
        <v>280</v>
      </c>
      <c r="F43" s="37" t="s">
        <v>276</v>
      </c>
      <c r="G43" s="55" t="s">
        <v>467</v>
      </c>
      <c r="H43" s="416"/>
      <c r="I43" s="408" t="s">
        <v>1356</v>
      </c>
      <c r="J43" s="408" t="s">
        <v>1356</v>
      </c>
      <c r="K43" s="408" t="s">
        <v>1356</v>
      </c>
      <c r="L43" s="408">
        <v>7</v>
      </c>
      <c r="M43" s="408">
        <v>4</v>
      </c>
      <c r="N43" s="416"/>
      <c r="O43" s="408">
        <v>4</v>
      </c>
      <c r="P43" s="408">
        <v>1</v>
      </c>
    </row>
    <row r="44" spans="1:16" s="4" customFormat="1" x14ac:dyDescent="0.2">
      <c r="A44" s="46"/>
      <c r="B44" s="232"/>
      <c r="C44" s="129"/>
      <c r="D44" s="37"/>
      <c r="E44" s="37"/>
      <c r="F44" s="37"/>
      <c r="G44" s="55" t="s">
        <v>468</v>
      </c>
      <c r="H44" s="416"/>
      <c r="I44" s="408" t="s">
        <v>1356</v>
      </c>
      <c r="J44" s="408" t="s">
        <v>1356</v>
      </c>
      <c r="K44" s="408" t="s">
        <v>1356</v>
      </c>
      <c r="L44" s="408">
        <v>7</v>
      </c>
      <c r="M44" s="408">
        <v>4</v>
      </c>
      <c r="N44" s="416"/>
      <c r="O44" s="408">
        <v>4</v>
      </c>
      <c r="P44" s="408">
        <v>1</v>
      </c>
    </row>
    <row r="45" spans="1:16" x14ac:dyDescent="0.2">
      <c r="A45" s="501">
        <v>14</v>
      </c>
      <c r="B45" s="561" t="s">
        <v>284</v>
      </c>
      <c r="C45" s="117" t="s">
        <v>837</v>
      </c>
      <c r="D45" s="37" t="s">
        <v>252</v>
      </c>
      <c r="E45" s="37" t="s">
        <v>280</v>
      </c>
      <c r="F45" s="37" t="s">
        <v>276</v>
      </c>
      <c r="G45" s="55" t="s">
        <v>467</v>
      </c>
      <c r="H45" s="416"/>
      <c r="I45" s="416"/>
      <c r="J45" s="416"/>
      <c r="K45" s="408" t="s">
        <v>1356</v>
      </c>
      <c r="L45" s="416"/>
      <c r="M45" s="408">
        <v>3</v>
      </c>
      <c r="N45" s="416"/>
      <c r="O45" s="416"/>
      <c r="P45" s="416"/>
    </row>
    <row r="46" spans="1:16" x14ac:dyDescent="0.2">
      <c r="A46" s="502"/>
      <c r="B46" s="563"/>
      <c r="C46" s="117" t="s">
        <v>285</v>
      </c>
      <c r="D46" s="37" t="s">
        <v>252</v>
      </c>
      <c r="E46" s="37" t="s">
        <v>274</v>
      </c>
      <c r="F46" s="37" t="s">
        <v>276</v>
      </c>
      <c r="G46" s="55" t="s">
        <v>468</v>
      </c>
      <c r="H46" s="416"/>
      <c r="I46" s="416"/>
      <c r="J46" s="416"/>
      <c r="K46" s="408" t="s">
        <v>1356</v>
      </c>
      <c r="L46" s="416"/>
      <c r="M46" s="408">
        <v>3</v>
      </c>
      <c r="N46" s="416"/>
      <c r="O46" s="416"/>
      <c r="P46" s="416"/>
    </row>
    <row r="47" spans="1:16" x14ac:dyDescent="0.2">
      <c r="A47" s="37">
        <v>15</v>
      </c>
      <c r="B47" s="561" t="s">
        <v>196</v>
      </c>
      <c r="C47" s="117" t="s">
        <v>838</v>
      </c>
      <c r="D47" s="37" t="s">
        <v>252</v>
      </c>
      <c r="E47" s="37" t="s">
        <v>274</v>
      </c>
      <c r="F47" s="37" t="s">
        <v>276</v>
      </c>
      <c r="G47" s="55" t="s">
        <v>467</v>
      </c>
      <c r="H47" s="416"/>
      <c r="I47" s="416"/>
      <c r="J47" s="408" t="s">
        <v>1356</v>
      </c>
      <c r="K47" s="408" t="s">
        <v>1356</v>
      </c>
      <c r="L47" s="408">
        <v>10</v>
      </c>
      <c r="M47" s="408">
        <v>2</v>
      </c>
      <c r="N47" s="416"/>
      <c r="O47" s="408">
        <v>9</v>
      </c>
      <c r="P47" s="408">
        <v>4</v>
      </c>
    </row>
    <row r="48" spans="1:16" s="4" customFormat="1" x14ac:dyDescent="0.2">
      <c r="A48" s="37"/>
      <c r="B48" s="563"/>
      <c r="C48" s="117"/>
      <c r="D48" s="37"/>
      <c r="E48" s="37"/>
      <c r="F48" s="37"/>
      <c r="G48" s="55" t="s">
        <v>468</v>
      </c>
      <c r="H48" s="416"/>
      <c r="I48" s="416"/>
      <c r="J48" s="408" t="s">
        <v>1356</v>
      </c>
      <c r="K48" s="408" t="s">
        <v>1356</v>
      </c>
      <c r="L48" s="408">
        <v>10</v>
      </c>
      <c r="M48" s="408">
        <v>2</v>
      </c>
      <c r="N48" s="416"/>
      <c r="O48" s="408">
        <v>9</v>
      </c>
      <c r="P48" s="408">
        <v>4</v>
      </c>
    </row>
    <row r="49" spans="1:16" ht="33" x14ac:dyDescent="0.2">
      <c r="A49" s="37">
        <v>16</v>
      </c>
      <c r="B49" s="195" t="s">
        <v>177</v>
      </c>
      <c r="C49" s="124" t="s">
        <v>839</v>
      </c>
      <c r="D49" s="37" t="s">
        <v>252</v>
      </c>
      <c r="E49" s="37" t="s">
        <v>274</v>
      </c>
      <c r="F49" s="37" t="s">
        <v>276</v>
      </c>
      <c r="G49" s="55" t="s">
        <v>467</v>
      </c>
      <c r="H49" s="416"/>
      <c r="I49" s="416"/>
      <c r="J49" s="408" t="s">
        <v>1356</v>
      </c>
      <c r="K49" s="408" t="s">
        <v>1356</v>
      </c>
      <c r="L49" s="408">
        <v>17</v>
      </c>
      <c r="M49" s="408">
        <v>3</v>
      </c>
      <c r="N49" s="416"/>
      <c r="O49" s="408">
        <v>3</v>
      </c>
      <c r="P49" s="408">
        <v>2</v>
      </c>
    </row>
    <row r="50" spans="1:16" s="4" customFormat="1" x14ac:dyDescent="0.2">
      <c r="A50" s="37"/>
      <c r="B50" s="195"/>
      <c r="C50" s="124"/>
      <c r="D50" s="37"/>
      <c r="E50" s="37"/>
      <c r="F50" s="37"/>
      <c r="G50" s="55" t="s">
        <v>468</v>
      </c>
      <c r="H50" s="416"/>
      <c r="I50" s="416"/>
      <c r="J50" s="408" t="s">
        <v>1356</v>
      </c>
      <c r="K50" s="408" t="s">
        <v>1356</v>
      </c>
      <c r="L50" s="408">
        <v>17</v>
      </c>
      <c r="M50" s="408">
        <v>3</v>
      </c>
      <c r="N50" s="416"/>
      <c r="O50" s="408">
        <v>3</v>
      </c>
      <c r="P50" s="408">
        <v>2</v>
      </c>
    </row>
    <row r="51" spans="1:16" x14ac:dyDescent="0.2">
      <c r="A51" s="37">
        <v>17</v>
      </c>
      <c r="B51" s="195" t="s">
        <v>343</v>
      </c>
      <c r="C51" s="124" t="s">
        <v>840</v>
      </c>
      <c r="D51" s="37" t="s">
        <v>5</v>
      </c>
      <c r="E51" s="37" t="s">
        <v>289</v>
      </c>
      <c r="F51" s="37" t="s">
        <v>287</v>
      </c>
      <c r="G51" s="55" t="s">
        <v>467</v>
      </c>
      <c r="H51" s="470" t="s">
        <v>1421</v>
      </c>
      <c r="I51" s="471"/>
      <c r="J51" s="471"/>
      <c r="K51" s="471"/>
      <c r="L51" s="471"/>
      <c r="M51" s="471"/>
      <c r="N51" s="471"/>
      <c r="O51" s="471"/>
      <c r="P51" s="472"/>
    </row>
    <row r="52" spans="1:16" s="4" customFormat="1" x14ac:dyDescent="0.2">
      <c r="A52" s="42"/>
      <c r="B52" s="233"/>
      <c r="C52" s="124"/>
      <c r="D52" s="37"/>
      <c r="E52" s="37"/>
      <c r="F52" s="37"/>
      <c r="G52" s="55" t="s">
        <v>468</v>
      </c>
      <c r="H52" s="473"/>
      <c r="I52" s="474"/>
      <c r="J52" s="474"/>
      <c r="K52" s="474"/>
      <c r="L52" s="474"/>
      <c r="M52" s="474"/>
      <c r="N52" s="474"/>
      <c r="O52" s="474"/>
      <c r="P52" s="475"/>
    </row>
    <row r="53" spans="1:16" ht="28.5" customHeight="1" x14ac:dyDescent="0.2">
      <c r="A53" s="501">
        <v>18</v>
      </c>
      <c r="B53" s="561" t="s">
        <v>286</v>
      </c>
      <c r="C53" s="179" t="s">
        <v>257</v>
      </c>
      <c r="D53" s="37"/>
      <c r="E53" s="37"/>
      <c r="F53" s="37"/>
      <c r="G53" s="479" t="s">
        <v>467</v>
      </c>
      <c r="H53" s="470" t="s">
        <v>1423</v>
      </c>
      <c r="I53" s="471"/>
      <c r="J53" s="471"/>
      <c r="K53" s="471"/>
      <c r="L53" s="471"/>
      <c r="M53" s="471"/>
      <c r="N53" s="471"/>
      <c r="O53" s="471"/>
      <c r="P53" s="472"/>
    </row>
    <row r="54" spans="1:16" x14ac:dyDescent="0.2">
      <c r="A54" s="589"/>
      <c r="B54" s="562"/>
      <c r="C54" s="124" t="s">
        <v>841</v>
      </c>
      <c r="D54" s="37" t="s">
        <v>5</v>
      </c>
      <c r="E54" s="37" t="s">
        <v>288</v>
      </c>
      <c r="F54" s="37" t="s">
        <v>287</v>
      </c>
      <c r="G54" s="479"/>
      <c r="H54" s="476"/>
      <c r="I54" s="477"/>
      <c r="J54" s="477"/>
      <c r="K54" s="477"/>
      <c r="L54" s="477"/>
      <c r="M54" s="477"/>
      <c r="N54" s="477"/>
      <c r="O54" s="477"/>
      <c r="P54" s="478"/>
    </row>
    <row r="55" spans="1:16" x14ac:dyDescent="0.2">
      <c r="A55" s="589"/>
      <c r="B55" s="562"/>
      <c r="C55" s="124" t="s">
        <v>842</v>
      </c>
      <c r="D55" s="37" t="s">
        <v>5</v>
      </c>
      <c r="E55" s="37" t="s">
        <v>288</v>
      </c>
      <c r="F55" s="37" t="s">
        <v>287</v>
      </c>
      <c r="G55" s="479"/>
      <c r="H55" s="476"/>
      <c r="I55" s="477"/>
      <c r="J55" s="477"/>
      <c r="K55" s="477"/>
      <c r="L55" s="477"/>
      <c r="M55" s="477"/>
      <c r="N55" s="477"/>
      <c r="O55" s="477"/>
      <c r="P55" s="478"/>
    </row>
    <row r="56" spans="1:16" x14ac:dyDescent="0.2">
      <c r="A56" s="589"/>
      <c r="B56" s="562"/>
      <c r="C56" s="124" t="s">
        <v>843</v>
      </c>
      <c r="D56" s="37" t="s">
        <v>5</v>
      </c>
      <c r="E56" s="37" t="s">
        <v>288</v>
      </c>
      <c r="F56" s="37" t="s">
        <v>287</v>
      </c>
      <c r="G56" s="479"/>
      <c r="H56" s="476"/>
      <c r="I56" s="477"/>
      <c r="J56" s="477"/>
      <c r="K56" s="477"/>
      <c r="L56" s="477"/>
      <c r="M56" s="477"/>
      <c r="N56" s="477"/>
      <c r="O56" s="477"/>
      <c r="P56" s="478"/>
    </row>
    <row r="57" spans="1:16" x14ac:dyDescent="0.2">
      <c r="A57" s="589"/>
      <c r="B57" s="562"/>
      <c r="C57" s="179" t="s">
        <v>276</v>
      </c>
      <c r="D57" s="37"/>
      <c r="E57" s="37"/>
      <c r="F57" s="37"/>
      <c r="G57" s="479"/>
      <c r="H57" s="476"/>
      <c r="I57" s="477"/>
      <c r="J57" s="477"/>
      <c r="K57" s="477"/>
      <c r="L57" s="477"/>
      <c r="M57" s="477"/>
      <c r="N57" s="477"/>
      <c r="O57" s="477"/>
      <c r="P57" s="478"/>
    </row>
    <row r="58" spans="1:16" x14ac:dyDescent="0.2">
      <c r="A58" s="589"/>
      <c r="B58" s="562"/>
      <c r="C58" s="124" t="s">
        <v>844</v>
      </c>
      <c r="D58" s="37" t="s">
        <v>5</v>
      </c>
      <c r="E58" s="37" t="s">
        <v>288</v>
      </c>
      <c r="F58" s="37" t="s">
        <v>287</v>
      </c>
      <c r="G58" s="479"/>
      <c r="H58" s="476"/>
      <c r="I58" s="477"/>
      <c r="J58" s="477"/>
      <c r="K58" s="477"/>
      <c r="L58" s="477"/>
      <c r="M58" s="477"/>
      <c r="N58" s="477"/>
      <c r="O58" s="477"/>
      <c r="P58" s="478"/>
    </row>
    <row r="59" spans="1:16" x14ac:dyDescent="0.2">
      <c r="A59" s="589"/>
      <c r="B59" s="562"/>
      <c r="C59" s="124" t="s">
        <v>845</v>
      </c>
      <c r="D59" s="37" t="s">
        <v>5</v>
      </c>
      <c r="E59" s="37" t="s">
        <v>288</v>
      </c>
      <c r="F59" s="37" t="s">
        <v>287</v>
      </c>
      <c r="G59" s="479"/>
      <c r="H59" s="476"/>
      <c r="I59" s="477"/>
      <c r="J59" s="477"/>
      <c r="K59" s="477"/>
      <c r="L59" s="477"/>
      <c r="M59" s="477"/>
      <c r="N59" s="477"/>
      <c r="O59" s="477"/>
      <c r="P59" s="478"/>
    </row>
    <row r="60" spans="1:16" x14ac:dyDescent="0.2">
      <c r="A60" s="589"/>
      <c r="B60" s="562"/>
      <c r="C60" s="124" t="s">
        <v>846</v>
      </c>
      <c r="D60" s="37" t="s">
        <v>5</v>
      </c>
      <c r="E60" s="37" t="s">
        <v>288</v>
      </c>
      <c r="F60" s="37" t="s">
        <v>287</v>
      </c>
      <c r="G60" s="479"/>
      <c r="H60" s="476"/>
      <c r="I60" s="477"/>
      <c r="J60" s="477"/>
      <c r="K60" s="477"/>
      <c r="L60" s="477"/>
      <c r="M60" s="477"/>
      <c r="N60" s="477"/>
      <c r="O60" s="477"/>
      <c r="P60" s="478"/>
    </row>
    <row r="61" spans="1:16" x14ac:dyDescent="0.2">
      <c r="A61" s="589"/>
      <c r="B61" s="562"/>
      <c r="C61" s="179" t="s">
        <v>287</v>
      </c>
      <c r="D61" s="37"/>
      <c r="E61" s="37"/>
      <c r="F61" s="37"/>
      <c r="G61" s="479" t="s">
        <v>468</v>
      </c>
      <c r="H61" s="476"/>
      <c r="I61" s="477"/>
      <c r="J61" s="477"/>
      <c r="K61" s="477"/>
      <c r="L61" s="477"/>
      <c r="M61" s="477"/>
      <c r="N61" s="477"/>
      <c r="O61" s="477"/>
      <c r="P61" s="478"/>
    </row>
    <row r="62" spans="1:16" x14ac:dyDescent="0.2">
      <c r="A62" s="589"/>
      <c r="B62" s="562"/>
      <c r="C62" s="124" t="s">
        <v>847</v>
      </c>
      <c r="D62" s="37" t="s">
        <v>5</v>
      </c>
      <c r="E62" s="37" t="s">
        <v>288</v>
      </c>
      <c r="F62" s="37" t="s">
        <v>287</v>
      </c>
      <c r="G62" s="479"/>
      <c r="H62" s="476"/>
      <c r="I62" s="477"/>
      <c r="J62" s="477"/>
      <c r="K62" s="477"/>
      <c r="L62" s="477"/>
      <c r="M62" s="477"/>
      <c r="N62" s="477"/>
      <c r="O62" s="477"/>
      <c r="P62" s="478"/>
    </row>
    <row r="63" spans="1:16" x14ac:dyDescent="0.2">
      <c r="A63" s="589"/>
      <c r="B63" s="562"/>
      <c r="C63" s="124" t="s">
        <v>848</v>
      </c>
      <c r="D63" s="37" t="s">
        <v>5</v>
      </c>
      <c r="E63" s="37" t="s">
        <v>288</v>
      </c>
      <c r="F63" s="37" t="s">
        <v>287</v>
      </c>
      <c r="G63" s="479"/>
      <c r="H63" s="476"/>
      <c r="I63" s="477"/>
      <c r="J63" s="477"/>
      <c r="K63" s="477"/>
      <c r="L63" s="477"/>
      <c r="M63" s="477"/>
      <c r="N63" s="477"/>
      <c r="O63" s="477"/>
      <c r="P63" s="478"/>
    </row>
    <row r="64" spans="1:16" x14ac:dyDescent="0.2">
      <c r="A64" s="589"/>
      <c r="B64" s="562"/>
      <c r="C64" s="124" t="s">
        <v>849</v>
      </c>
      <c r="D64" s="37" t="s">
        <v>5</v>
      </c>
      <c r="E64" s="37" t="s">
        <v>288</v>
      </c>
      <c r="F64" s="37" t="s">
        <v>287</v>
      </c>
      <c r="G64" s="479"/>
      <c r="H64" s="476"/>
      <c r="I64" s="477"/>
      <c r="J64" s="477"/>
      <c r="K64" s="477"/>
      <c r="L64" s="477"/>
      <c r="M64" s="477"/>
      <c r="N64" s="477"/>
      <c r="O64" s="477"/>
      <c r="P64" s="478"/>
    </row>
    <row r="65" spans="1:16" x14ac:dyDescent="0.2">
      <c r="A65" s="589"/>
      <c r="B65" s="562"/>
      <c r="C65" s="124" t="s">
        <v>850</v>
      </c>
      <c r="D65" s="37" t="s">
        <v>5</v>
      </c>
      <c r="E65" s="37" t="s">
        <v>288</v>
      </c>
      <c r="F65" s="37" t="s">
        <v>287</v>
      </c>
      <c r="G65" s="479"/>
      <c r="H65" s="476"/>
      <c r="I65" s="477"/>
      <c r="J65" s="477"/>
      <c r="K65" s="477"/>
      <c r="L65" s="477"/>
      <c r="M65" s="477"/>
      <c r="N65" s="477"/>
      <c r="O65" s="477"/>
      <c r="P65" s="478"/>
    </row>
    <row r="66" spans="1:16" x14ac:dyDescent="0.2">
      <c r="A66" s="589"/>
      <c r="B66" s="562"/>
      <c r="C66" s="179" t="s">
        <v>851</v>
      </c>
      <c r="D66" s="37"/>
      <c r="E66" s="37"/>
      <c r="F66" s="37"/>
      <c r="G66" s="479"/>
      <c r="H66" s="476"/>
      <c r="I66" s="477"/>
      <c r="J66" s="477"/>
      <c r="K66" s="477"/>
      <c r="L66" s="477"/>
      <c r="M66" s="477"/>
      <c r="N66" s="477"/>
      <c r="O66" s="477"/>
      <c r="P66" s="478"/>
    </row>
    <row r="67" spans="1:16" x14ac:dyDescent="0.2">
      <c r="A67" s="589"/>
      <c r="B67" s="562"/>
      <c r="C67" s="124" t="s">
        <v>852</v>
      </c>
      <c r="D67" s="37" t="s">
        <v>5</v>
      </c>
      <c r="E67" s="37" t="s">
        <v>288</v>
      </c>
      <c r="F67" s="37" t="s">
        <v>287</v>
      </c>
      <c r="G67" s="479"/>
      <c r="H67" s="476"/>
      <c r="I67" s="477"/>
      <c r="J67" s="477"/>
      <c r="K67" s="477"/>
      <c r="L67" s="477"/>
      <c r="M67" s="477"/>
      <c r="N67" s="477"/>
      <c r="O67" s="477"/>
      <c r="P67" s="478"/>
    </row>
    <row r="68" spans="1:16" x14ac:dyDescent="0.2">
      <c r="A68" s="589"/>
      <c r="B68" s="562"/>
      <c r="C68" s="124" t="s">
        <v>853</v>
      </c>
      <c r="D68" s="37" t="s">
        <v>5</v>
      </c>
      <c r="E68" s="37" t="s">
        <v>288</v>
      </c>
      <c r="F68" s="37" t="s">
        <v>287</v>
      </c>
      <c r="G68" s="479"/>
      <c r="H68" s="476"/>
      <c r="I68" s="477"/>
      <c r="J68" s="477"/>
      <c r="K68" s="477"/>
      <c r="L68" s="477"/>
      <c r="M68" s="477"/>
      <c r="N68" s="477"/>
      <c r="O68" s="477"/>
      <c r="P68" s="478"/>
    </row>
    <row r="69" spans="1:16" x14ac:dyDescent="0.2">
      <c r="A69" s="589"/>
      <c r="B69" s="562"/>
      <c r="C69" s="124" t="s">
        <v>854</v>
      </c>
      <c r="D69" s="37" t="s">
        <v>5</v>
      </c>
      <c r="E69" s="37" t="s">
        <v>288</v>
      </c>
      <c r="F69" s="37" t="s">
        <v>287</v>
      </c>
      <c r="G69" s="479"/>
      <c r="H69" s="476"/>
      <c r="I69" s="477"/>
      <c r="J69" s="477"/>
      <c r="K69" s="477"/>
      <c r="L69" s="477"/>
      <c r="M69" s="477"/>
      <c r="N69" s="477"/>
      <c r="O69" s="477"/>
      <c r="P69" s="478"/>
    </row>
    <row r="70" spans="1:16" x14ac:dyDescent="0.2">
      <c r="A70" s="502"/>
      <c r="B70" s="563"/>
      <c r="C70" s="124" t="s">
        <v>855</v>
      </c>
      <c r="D70" s="37" t="s">
        <v>5</v>
      </c>
      <c r="E70" s="37" t="s">
        <v>288</v>
      </c>
      <c r="F70" s="37" t="s">
        <v>287</v>
      </c>
      <c r="G70" s="479"/>
      <c r="H70" s="473"/>
      <c r="I70" s="474"/>
      <c r="J70" s="474"/>
      <c r="K70" s="474"/>
      <c r="L70" s="474"/>
      <c r="M70" s="474"/>
      <c r="N70" s="474"/>
      <c r="O70" s="474"/>
      <c r="P70" s="475"/>
    </row>
  </sheetData>
  <mergeCells count="37">
    <mergeCell ref="H51:P52"/>
    <mergeCell ref="B47:B48"/>
    <mergeCell ref="H53:P70"/>
    <mergeCell ref="H5:P5"/>
    <mergeCell ref="B7:B9"/>
    <mergeCell ref="B23:B25"/>
    <mergeCell ref="B53:B70"/>
    <mergeCell ref="A7:A9"/>
    <mergeCell ref="B17:B18"/>
    <mergeCell ref="A17:A18"/>
    <mergeCell ref="B19:B20"/>
    <mergeCell ref="A19:A20"/>
    <mergeCell ref="A1:P1"/>
    <mergeCell ref="A2:P2"/>
    <mergeCell ref="A3:P3"/>
    <mergeCell ref="E5:E6"/>
    <mergeCell ref="A5:A6"/>
    <mergeCell ref="B5:B6"/>
    <mergeCell ref="C5:C6"/>
    <mergeCell ref="D5:D6"/>
    <mergeCell ref="F5:F6"/>
    <mergeCell ref="A53:A70"/>
    <mergeCell ref="G5:G6"/>
    <mergeCell ref="G53:G60"/>
    <mergeCell ref="G61:G70"/>
    <mergeCell ref="A35:A37"/>
    <mergeCell ref="B39:B43"/>
    <mergeCell ref="A39:A43"/>
    <mergeCell ref="A45:A46"/>
    <mergeCell ref="B45:B46"/>
    <mergeCell ref="B15:B16"/>
    <mergeCell ref="A23:A25"/>
    <mergeCell ref="B27:B28"/>
    <mergeCell ref="A27:A28"/>
    <mergeCell ref="B31:B33"/>
    <mergeCell ref="B35:B37"/>
    <mergeCell ref="A31:A3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69"/>
  <sheetViews>
    <sheetView zoomScale="90" zoomScaleNormal="90" workbookViewId="0">
      <selection activeCell="Q6" sqref="Q6"/>
    </sheetView>
  </sheetViews>
  <sheetFormatPr defaultRowHeight="16.5" x14ac:dyDescent="0.3"/>
  <cols>
    <col min="1" max="1" width="4.5" style="127" customWidth="1"/>
    <col min="2" max="2" width="19.25" style="128" customWidth="1"/>
    <col min="3" max="3" width="26.375" style="127" bestFit="1" customWidth="1"/>
    <col min="4" max="4" width="6.625" style="31" bestFit="1" customWidth="1"/>
    <col min="5" max="5" width="4.25" style="31" bestFit="1" customWidth="1"/>
    <col min="6" max="7" width="6.625" style="31" bestFit="1" customWidth="1"/>
    <col min="8" max="8" width="4.625" style="31" bestFit="1" customWidth="1"/>
    <col min="9" max="9" width="6.125" style="159" bestFit="1" customWidth="1"/>
    <col min="10" max="11" width="13.375" style="109" customWidth="1"/>
    <col min="12" max="16" width="9" style="109"/>
    <col min="17" max="17" width="13.375" style="109" customWidth="1"/>
    <col min="18" max="18" width="9" style="109"/>
  </cols>
  <sheetData>
    <row r="1" spans="1:19" x14ac:dyDescent="0.2">
      <c r="A1" s="496" t="s">
        <v>469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8"/>
    </row>
    <row r="2" spans="1:19" x14ac:dyDescent="0.2">
      <c r="A2" s="496" t="s">
        <v>913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8"/>
    </row>
    <row r="3" spans="1:19" x14ac:dyDescent="0.2">
      <c r="A3" s="496" t="s">
        <v>563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8"/>
    </row>
    <row r="5" spans="1:19" x14ac:dyDescent="0.2">
      <c r="A5" s="479" t="s">
        <v>63</v>
      </c>
      <c r="B5" s="595" t="s">
        <v>36</v>
      </c>
      <c r="C5" s="479" t="s">
        <v>336</v>
      </c>
      <c r="D5" s="479" t="s">
        <v>3</v>
      </c>
      <c r="E5" s="479" t="s">
        <v>857</v>
      </c>
      <c r="F5" s="479" t="s">
        <v>456</v>
      </c>
      <c r="G5" s="479"/>
      <c r="H5" s="647" t="s">
        <v>68</v>
      </c>
      <c r="I5" s="642" t="s">
        <v>456</v>
      </c>
      <c r="J5" s="479" t="s">
        <v>457</v>
      </c>
      <c r="K5" s="479"/>
      <c r="L5" s="479"/>
      <c r="M5" s="479"/>
      <c r="N5" s="479"/>
      <c r="O5" s="479"/>
      <c r="P5" s="479"/>
      <c r="Q5" s="479"/>
      <c r="R5" s="479"/>
    </row>
    <row r="6" spans="1:19" ht="33" x14ac:dyDescent="0.2">
      <c r="A6" s="479"/>
      <c r="B6" s="595"/>
      <c r="C6" s="479"/>
      <c r="D6" s="479"/>
      <c r="E6" s="479"/>
      <c r="F6" s="43" t="s">
        <v>467</v>
      </c>
      <c r="G6" s="43" t="s">
        <v>468</v>
      </c>
      <c r="H6" s="647"/>
      <c r="I6" s="644"/>
      <c r="J6" s="440" t="s">
        <v>458</v>
      </c>
      <c r="K6" s="440" t="s">
        <v>459</v>
      </c>
      <c r="L6" s="434" t="s">
        <v>460</v>
      </c>
      <c r="M6" s="434" t="s">
        <v>461</v>
      </c>
      <c r="N6" s="434" t="s">
        <v>462</v>
      </c>
      <c r="O6" s="434" t="s">
        <v>463</v>
      </c>
      <c r="P6" s="440" t="s">
        <v>464</v>
      </c>
      <c r="Q6" s="440" t="s">
        <v>465</v>
      </c>
      <c r="R6" s="434" t="s">
        <v>466</v>
      </c>
    </row>
    <row r="7" spans="1:19" x14ac:dyDescent="0.2">
      <c r="A7" s="37">
        <v>1</v>
      </c>
      <c r="B7" s="561" t="s">
        <v>290</v>
      </c>
      <c r="C7" s="117" t="s">
        <v>858</v>
      </c>
      <c r="D7" s="37" t="s">
        <v>859</v>
      </c>
      <c r="E7" s="37">
        <v>2</v>
      </c>
      <c r="F7" s="37" t="s">
        <v>859</v>
      </c>
      <c r="G7" s="37" t="s">
        <v>859</v>
      </c>
      <c r="H7" s="37"/>
      <c r="I7" s="55" t="s">
        <v>467</v>
      </c>
      <c r="J7" s="416"/>
      <c r="K7" s="416"/>
      <c r="L7" s="439" t="s">
        <v>1356</v>
      </c>
      <c r="M7" s="439" t="s">
        <v>1356</v>
      </c>
      <c r="N7" s="439">
        <v>4</v>
      </c>
      <c r="O7" s="439">
        <v>1</v>
      </c>
      <c r="P7" s="416"/>
      <c r="Q7" s="439">
        <v>1</v>
      </c>
      <c r="R7" s="416"/>
    </row>
    <row r="8" spans="1:19" s="4" customFormat="1" x14ac:dyDescent="0.2">
      <c r="A8" s="37"/>
      <c r="B8" s="563"/>
      <c r="C8" s="117"/>
      <c r="D8" s="37"/>
      <c r="E8" s="37"/>
      <c r="F8" s="37"/>
      <c r="G8" s="37"/>
      <c r="H8" s="37"/>
      <c r="I8" s="55" t="s">
        <v>468</v>
      </c>
      <c r="J8" s="416"/>
      <c r="K8" s="416"/>
      <c r="L8" s="439" t="s">
        <v>1356</v>
      </c>
      <c r="M8" s="439" t="s">
        <v>1356</v>
      </c>
      <c r="N8" s="439">
        <v>4</v>
      </c>
      <c r="O8" s="439">
        <v>1</v>
      </c>
      <c r="P8" s="416"/>
      <c r="Q8" s="439">
        <v>1</v>
      </c>
      <c r="R8" s="416"/>
    </row>
    <row r="9" spans="1:19" x14ac:dyDescent="0.2">
      <c r="A9" s="37">
        <v>2</v>
      </c>
      <c r="B9" s="117" t="s">
        <v>860</v>
      </c>
      <c r="C9" s="117" t="s">
        <v>861</v>
      </c>
      <c r="D9" s="168" t="s">
        <v>862</v>
      </c>
      <c r="E9" s="37">
        <v>2</v>
      </c>
      <c r="F9" s="168" t="s">
        <v>862</v>
      </c>
      <c r="G9" s="168" t="s">
        <v>862</v>
      </c>
      <c r="H9" s="37"/>
      <c r="I9" s="55" t="s">
        <v>467</v>
      </c>
      <c r="J9" s="416"/>
      <c r="K9" s="416"/>
      <c r="L9" s="416"/>
      <c r="M9" s="439" t="s">
        <v>1356</v>
      </c>
      <c r="N9" s="439">
        <v>2</v>
      </c>
      <c r="O9" s="416"/>
      <c r="P9" s="416"/>
      <c r="Q9" s="439">
        <v>11</v>
      </c>
      <c r="R9" s="439">
        <v>1</v>
      </c>
    </row>
    <row r="10" spans="1:19" s="4" customFormat="1" x14ac:dyDescent="0.2">
      <c r="A10" s="37"/>
      <c r="B10" s="117"/>
      <c r="C10" s="117"/>
      <c r="D10" s="168"/>
      <c r="E10" s="37"/>
      <c r="F10" s="168"/>
      <c r="G10" s="168"/>
      <c r="H10" s="37"/>
      <c r="I10" s="55" t="s">
        <v>468</v>
      </c>
      <c r="J10" s="416"/>
      <c r="K10" s="416"/>
      <c r="L10" s="416"/>
      <c r="M10" s="439" t="s">
        <v>1356</v>
      </c>
      <c r="N10" s="439">
        <v>2</v>
      </c>
      <c r="O10" s="416"/>
      <c r="P10" s="416"/>
      <c r="Q10" s="439">
        <v>11</v>
      </c>
      <c r="R10" s="439">
        <v>1</v>
      </c>
    </row>
    <row r="11" spans="1:19" x14ac:dyDescent="0.2">
      <c r="A11" s="37">
        <v>3</v>
      </c>
      <c r="B11" s="509" t="s">
        <v>863</v>
      </c>
      <c r="C11" s="116" t="s">
        <v>864</v>
      </c>
      <c r="D11" s="37" t="s">
        <v>865</v>
      </c>
      <c r="E11" s="37">
        <v>2</v>
      </c>
      <c r="F11" s="37" t="s">
        <v>865</v>
      </c>
      <c r="G11" s="37" t="s">
        <v>865</v>
      </c>
      <c r="H11" s="37"/>
      <c r="I11" s="55" t="s">
        <v>467</v>
      </c>
      <c r="J11" s="416"/>
      <c r="K11" s="439" t="s">
        <v>1356</v>
      </c>
      <c r="L11" s="439" t="s">
        <v>1356</v>
      </c>
      <c r="M11" s="439" t="s">
        <v>1356</v>
      </c>
      <c r="N11" s="439">
        <v>17</v>
      </c>
      <c r="O11" s="439">
        <v>1</v>
      </c>
      <c r="P11" s="416"/>
      <c r="Q11" s="439">
        <v>2</v>
      </c>
      <c r="R11" s="439">
        <v>4</v>
      </c>
    </row>
    <row r="12" spans="1:19" s="4" customFormat="1" x14ac:dyDescent="0.2">
      <c r="A12" s="37"/>
      <c r="B12" s="510"/>
      <c r="C12" s="116"/>
      <c r="D12" s="37"/>
      <c r="E12" s="37"/>
      <c r="F12" s="37"/>
      <c r="G12" s="37"/>
      <c r="H12" s="37"/>
      <c r="I12" s="55" t="s">
        <v>468</v>
      </c>
      <c r="J12" s="416"/>
      <c r="K12" s="439" t="s">
        <v>1356</v>
      </c>
      <c r="L12" s="439" t="s">
        <v>1356</v>
      </c>
      <c r="M12" s="439" t="s">
        <v>1356</v>
      </c>
      <c r="N12" s="439">
        <v>17</v>
      </c>
      <c r="O12" s="439">
        <v>1</v>
      </c>
      <c r="P12" s="416"/>
      <c r="Q12" s="439">
        <v>2</v>
      </c>
      <c r="R12" s="439">
        <v>4</v>
      </c>
    </row>
    <row r="13" spans="1:19" x14ac:dyDescent="0.2">
      <c r="A13" s="37">
        <v>4</v>
      </c>
      <c r="B13" s="116" t="s">
        <v>866</v>
      </c>
      <c r="C13" s="117" t="s">
        <v>867</v>
      </c>
      <c r="D13" s="37" t="s">
        <v>859</v>
      </c>
      <c r="E13" s="37">
        <v>2</v>
      </c>
      <c r="F13" s="37" t="s">
        <v>859</v>
      </c>
      <c r="G13" s="37" t="s">
        <v>859</v>
      </c>
      <c r="H13" s="37"/>
      <c r="I13" s="55" t="s">
        <v>467</v>
      </c>
      <c r="J13" s="416"/>
      <c r="K13" s="416"/>
      <c r="L13" s="439" t="s">
        <v>1356</v>
      </c>
      <c r="M13" s="439" t="s">
        <v>1356</v>
      </c>
      <c r="N13" s="439">
        <v>10</v>
      </c>
      <c r="O13" s="439">
        <v>2</v>
      </c>
      <c r="P13" s="416"/>
      <c r="Q13" s="416"/>
      <c r="R13" s="416"/>
    </row>
    <row r="14" spans="1:19" s="4" customFormat="1" x14ac:dyDescent="0.2">
      <c r="A14" s="37"/>
      <c r="B14" s="116"/>
      <c r="C14" s="117"/>
      <c r="D14" s="37"/>
      <c r="E14" s="37"/>
      <c r="F14" s="37"/>
      <c r="G14" s="37"/>
      <c r="H14" s="37"/>
      <c r="I14" s="55" t="s">
        <v>468</v>
      </c>
      <c r="J14" s="416"/>
      <c r="K14" s="416"/>
      <c r="L14" s="439" t="s">
        <v>1356</v>
      </c>
      <c r="M14" s="439" t="s">
        <v>1356</v>
      </c>
      <c r="N14" s="439">
        <v>10</v>
      </c>
      <c r="O14" s="439">
        <v>2</v>
      </c>
      <c r="P14" s="416"/>
      <c r="Q14" s="416"/>
      <c r="R14" s="416"/>
    </row>
    <row r="15" spans="1:19" x14ac:dyDescent="0.2">
      <c r="A15" s="37">
        <v>5</v>
      </c>
      <c r="B15" s="116" t="s">
        <v>291</v>
      </c>
      <c r="C15" s="117" t="s">
        <v>868</v>
      </c>
      <c r="D15" s="37" t="s">
        <v>869</v>
      </c>
      <c r="E15" s="37">
        <v>2</v>
      </c>
      <c r="F15" s="37" t="s">
        <v>859</v>
      </c>
      <c r="G15" s="37" t="s">
        <v>869</v>
      </c>
      <c r="H15" s="37"/>
      <c r="I15" s="55" t="s">
        <v>467</v>
      </c>
      <c r="J15" s="416"/>
      <c r="K15" s="439" t="s">
        <v>1356</v>
      </c>
      <c r="L15" s="439" t="s">
        <v>1356</v>
      </c>
      <c r="M15" s="439" t="s">
        <v>1356</v>
      </c>
      <c r="N15" s="416"/>
      <c r="O15" s="439">
        <v>2</v>
      </c>
      <c r="P15" s="416"/>
      <c r="Q15" s="439">
        <v>2</v>
      </c>
      <c r="R15" s="416"/>
    </row>
    <row r="16" spans="1:19" s="4" customFormat="1" x14ac:dyDescent="0.2">
      <c r="A16" s="37"/>
      <c r="B16" s="116"/>
      <c r="C16" s="117"/>
      <c r="D16" s="37"/>
      <c r="E16" s="37"/>
      <c r="F16" s="37"/>
      <c r="G16" s="37"/>
      <c r="H16" s="37"/>
      <c r="I16" s="55" t="s">
        <v>468</v>
      </c>
      <c r="J16" s="416"/>
      <c r="K16" s="439" t="s">
        <v>1356</v>
      </c>
      <c r="L16" s="439" t="s">
        <v>1356</v>
      </c>
      <c r="M16" s="439" t="s">
        <v>1356</v>
      </c>
      <c r="N16" s="416"/>
      <c r="O16" s="439">
        <v>2</v>
      </c>
      <c r="P16" s="416"/>
      <c r="Q16" s="439">
        <v>2</v>
      </c>
      <c r="R16" s="416"/>
    </row>
    <row r="17" spans="1:18" x14ac:dyDescent="0.2">
      <c r="A17" s="37">
        <v>6</v>
      </c>
      <c r="B17" s="116" t="s">
        <v>260</v>
      </c>
      <c r="C17" s="117" t="s">
        <v>870</v>
      </c>
      <c r="D17" s="37" t="s">
        <v>865</v>
      </c>
      <c r="E17" s="37">
        <v>2</v>
      </c>
      <c r="F17" s="37" t="s">
        <v>865</v>
      </c>
      <c r="G17" s="37" t="s">
        <v>865</v>
      </c>
      <c r="H17" s="37" t="s">
        <v>871</v>
      </c>
      <c r="I17" s="55" t="s">
        <v>467</v>
      </c>
      <c r="J17" s="416"/>
      <c r="K17" s="416"/>
      <c r="L17" s="416"/>
      <c r="M17" s="439" t="s">
        <v>1356</v>
      </c>
      <c r="N17" s="416"/>
      <c r="O17" s="439">
        <v>1</v>
      </c>
      <c r="P17" s="416"/>
      <c r="Q17" s="416"/>
      <c r="R17" s="416"/>
    </row>
    <row r="18" spans="1:18" s="4" customFormat="1" x14ac:dyDescent="0.2">
      <c r="A18" s="42"/>
      <c r="B18" s="213"/>
      <c r="C18" s="117"/>
      <c r="D18" s="42"/>
      <c r="E18" s="42"/>
      <c r="F18" s="42"/>
      <c r="G18" s="42"/>
      <c r="H18" s="42"/>
      <c r="I18" s="55" t="s">
        <v>468</v>
      </c>
      <c r="J18" s="416"/>
      <c r="K18" s="416"/>
      <c r="L18" s="416"/>
      <c r="M18" s="439" t="s">
        <v>1356</v>
      </c>
      <c r="N18" s="416"/>
      <c r="O18" s="439">
        <v>1</v>
      </c>
      <c r="P18" s="416"/>
      <c r="Q18" s="416"/>
      <c r="R18" s="416"/>
    </row>
    <row r="19" spans="1:18" ht="33" x14ac:dyDescent="0.2">
      <c r="A19" s="584">
        <v>7</v>
      </c>
      <c r="B19" s="608" t="s">
        <v>254</v>
      </c>
      <c r="C19" s="193" t="s">
        <v>872</v>
      </c>
      <c r="D19" s="501" t="s">
        <v>873</v>
      </c>
      <c r="E19" s="501">
        <v>2</v>
      </c>
      <c r="F19" s="501" t="s">
        <v>873</v>
      </c>
      <c r="G19" s="501" t="s">
        <v>873</v>
      </c>
      <c r="H19" s="501"/>
      <c r="I19" s="55" t="s">
        <v>467</v>
      </c>
      <c r="J19" s="416"/>
      <c r="K19" s="439" t="s">
        <v>1356</v>
      </c>
      <c r="L19" s="416"/>
      <c r="M19" s="416"/>
      <c r="N19" s="416"/>
      <c r="O19" s="439">
        <v>2</v>
      </c>
      <c r="P19" s="416"/>
      <c r="Q19" s="416"/>
      <c r="R19" s="416"/>
    </row>
    <row r="20" spans="1:18" ht="33" x14ac:dyDescent="0.2">
      <c r="A20" s="585"/>
      <c r="B20" s="609"/>
      <c r="C20" s="117" t="s">
        <v>874</v>
      </c>
      <c r="D20" s="502"/>
      <c r="E20" s="502"/>
      <c r="F20" s="502"/>
      <c r="G20" s="502"/>
      <c r="H20" s="502"/>
      <c r="I20" s="55" t="s">
        <v>468</v>
      </c>
      <c r="J20" s="416"/>
      <c r="K20" s="439" t="s">
        <v>1356</v>
      </c>
      <c r="L20" s="439" t="s">
        <v>1356</v>
      </c>
      <c r="M20" s="439" t="s">
        <v>1356</v>
      </c>
      <c r="N20" s="439">
        <v>6</v>
      </c>
      <c r="O20" s="439">
        <v>2</v>
      </c>
      <c r="P20" s="416"/>
      <c r="Q20" s="439">
        <v>9</v>
      </c>
      <c r="R20" s="416"/>
    </row>
    <row r="21" spans="1:18" x14ac:dyDescent="0.2">
      <c r="A21" s="651">
        <v>8</v>
      </c>
      <c r="B21" s="630" t="s">
        <v>120</v>
      </c>
      <c r="C21" s="193" t="s">
        <v>875</v>
      </c>
      <c r="D21" s="614" t="s">
        <v>869</v>
      </c>
      <c r="E21" s="614">
        <v>2</v>
      </c>
      <c r="F21" s="614" t="s">
        <v>869</v>
      </c>
      <c r="G21" s="614" t="s">
        <v>869</v>
      </c>
      <c r="H21" s="37"/>
      <c r="I21" s="55" t="s">
        <v>467</v>
      </c>
      <c r="J21" s="416"/>
      <c r="K21" s="416"/>
      <c r="L21" s="416"/>
      <c r="M21" s="416"/>
      <c r="N21" s="416"/>
      <c r="O21" s="416"/>
      <c r="P21" s="416"/>
      <c r="Q21" s="416"/>
      <c r="R21" s="416"/>
    </row>
    <row r="22" spans="1:18" x14ac:dyDescent="0.2">
      <c r="A22" s="651"/>
      <c r="B22" s="630"/>
      <c r="C22" s="193" t="s">
        <v>292</v>
      </c>
      <c r="D22" s="614"/>
      <c r="E22" s="614"/>
      <c r="F22" s="614"/>
      <c r="G22" s="614"/>
      <c r="H22" s="37" t="s">
        <v>871</v>
      </c>
      <c r="I22" s="55" t="s">
        <v>468</v>
      </c>
      <c r="J22" s="416"/>
      <c r="K22" s="416"/>
      <c r="L22" s="439" t="s">
        <v>1356</v>
      </c>
      <c r="M22" s="439" t="s">
        <v>1356</v>
      </c>
      <c r="N22" s="439">
        <v>7</v>
      </c>
      <c r="O22" s="439">
        <v>2</v>
      </c>
      <c r="P22" s="416"/>
      <c r="Q22" s="439">
        <v>1</v>
      </c>
      <c r="R22" s="416"/>
    </row>
    <row r="23" spans="1:18" x14ac:dyDescent="0.2">
      <c r="A23" s="584">
        <v>9</v>
      </c>
      <c r="B23" s="608" t="s">
        <v>293</v>
      </c>
      <c r="C23" s="117" t="s">
        <v>876</v>
      </c>
      <c r="D23" s="501" t="s">
        <v>873</v>
      </c>
      <c r="E23" s="501">
        <v>2</v>
      </c>
      <c r="F23" s="501" t="s">
        <v>873</v>
      </c>
      <c r="G23" s="501" t="s">
        <v>873</v>
      </c>
      <c r="H23" s="501"/>
      <c r="I23" s="55" t="s">
        <v>467</v>
      </c>
      <c r="J23" s="416"/>
      <c r="K23" s="416"/>
      <c r="L23" s="439" t="s">
        <v>1356</v>
      </c>
      <c r="M23" s="439" t="s">
        <v>1356</v>
      </c>
      <c r="N23" s="439">
        <v>5</v>
      </c>
      <c r="O23" s="439">
        <v>2</v>
      </c>
      <c r="P23" s="416"/>
      <c r="Q23" s="416"/>
      <c r="R23" s="416"/>
    </row>
    <row r="24" spans="1:18" x14ac:dyDescent="0.2">
      <c r="A24" s="585"/>
      <c r="B24" s="609"/>
      <c r="C24" s="193" t="s">
        <v>294</v>
      </c>
      <c r="D24" s="502"/>
      <c r="E24" s="502"/>
      <c r="F24" s="502"/>
      <c r="G24" s="502"/>
      <c r="H24" s="502"/>
      <c r="I24" s="55" t="s">
        <v>468</v>
      </c>
      <c r="J24" s="416"/>
      <c r="K24" s="416"/>
      <c r="L24" s="416"/>
      <c r="M24" s="439" t="s">
        <v>1356</v>
      </c>
      <c r="N24" s="439">
        <v>5</v>
      </c>
      <c r="O24" s="439">
        <v>2</v>
      </c>
      <c r="P24" s="416"/>
      <c r="Q24" s="439">
        <v>3</v>
      </c>
      <c r="R24" s="416"/>
    </row>
    <row r="25" spans="1:18" x14ac:dyDescent="0.2">
      <c r="A25" s="50">
        <v>10</v>
      </c>
      <c r="B25" s="193" t="s">
        <v>296</v>
      </c>
      <c r="C25" s="117" t="s">
        <v>297</v>
      </c>
      <c r="D25" s="37" t="s">
        <v>877</v>
      </c>
      <c r="E25" s="50">
        <v>4</v>
      </c>
      <c r="F25" s="37" t="s">
        <v>877</v>
      </c>
      <c r="G25" s="37" t="s">
        <v>877</v>
      </c>
      <c r="H25" s="37"/>
      <c r="I25" s="55" t="s">
        <v>467</v>
      </c>
      <c r="J25" s="416"/>
      <c r="K25" s="439" t="s">
        <v>1356</v>
      </c>
      <c r="L25" s="439" t="s">
        <v>1356</v>
      </c>
      <c r="M25" s="439" t="s">
        <v>1356</v>
      </c>
      <c r="N25" s="439">
        <v>10</v>
      </c>
      <c r="O25" s="416"/>
      <c r="P25" s="416"/>
      <c r="Q25" s="416"/>
      <c r="R25" s="416"/>
    </row>
    <row r="26" spans="1:18" s="4" customFormat="1" x14ac:dyDescent="0.2">
      <c r="A26" s="50"/>
      <c r="B26" s="193"/>
      <c r="C26" s="117"/>
      <c r="D26" s="37"/>
      <c r="E26" s="50"/>
      <c r="F26" s="37"/>
      <c r="G26" s="37"/>
      <c r="H26" s="37"/>
      <c r="I26" s="55" t="s">
        <v>468</v>
      </c>
      <c r="J26" s="416"/>
      <c r="K26" s="439" t="s">
        <v>1356</v>
      </c>
      <c r="L26" s="439" t="s">
        <v>1356</v>
      </c>
      <c r="M26" s="439" t="s">
        <v>1356</v>
      </c>
      <c r="N26" s="439">
        <v>10</v>
      </c>
      <c r="O26" s="416"/>
      <c r="P26" s="416"/>
      <c r="Q26" s="416"/>
      <c r="R26" s="416"/>
    </row>
    <row r="27" spans="1:18" x14ac:dyDescent="0.2">
      <c r="A27" s="50">
        <v>11</v>
      </c>
      <c r="B27" s="117" t="s">
        <v>298</v>
      </c>
      <c r="C27" s="117" t="s">
        <v>878</v>
      </c>
      <c r="D27" s="37" t="s">
        <v>869</v>
      </c>
      <c r="E27" s="50">
        <v>4</v>
      </c>
      <c r="F27" s="37" t="s">
        <v>869</v>
      </c>
      <c r="G27" s="37" t="s">
        <v>869</v>
      </c>
      <c r="H27" s="37"/>
      <c r="I27" s="55" t="s">
        <v>467</v>
      </c>
      <c r="J27" s="416"/>
      <c r="K27" s="416"/>
      <c r="L27" s="416"/>
      <c r="M27" s="439" t="s">
        <v>1356</v>
      </c>
      <c r="N27" s="416"/>
      <c r="O27" s="439">
        <v>1</v>
      </c>
      <c r="P27" s="416"/>
      <c r="Q27" s="416"/>
      <c r="R27" s="416"/>
    </row>
    <row r="28" spans="1:18" s="4" customFormat="1" x14ac:dyDescent="0.2">
      <c r="A28" s="50"/>
      <c r="B28" s="117"/>
      <c r="C28" s="117"/>
      <c r="D28" s="37"/>
      <c r="E28" s="50"/>
      <c r="F28" s="37"/>
      <c r="G28" s="37"/>
      <c r="H28" s="37"/>
      <c r="I28" s="55" t="s">
        <v>468</v>
      </c>
      <c r="J28" s="416"/>
      <c r="K28" s="416"/>
      <c r="L28" s="416"/>
      <c r="M28" s="439" t="s">
        <v>1356</v>
      </c>
      <c r="N28" s="416"/>
      <c r="O28" s="439">
        <v>1</v>
      </c>
      <c r="P28" s="416"/>
      <c r="Q28" s="416"/>
      <c r="R28" s="416"/>
    </row>
    <row r="29" spans="1:18" x14ac:dyDescent="0.2">
      <c r="A29" s="50">
        <v>12</v>
      </c>
      <c r="B29" s="117" t="s">
        <v>299</v>
      </c>
      <c r="C29" s="117" t="s">
        <v>879</v>
      </c>
      <c r="D29" s="37" t="s">
        <v>865</v>
      </c>
      <c r="E29" s="50">
        <v>4</v>
      </c>
      <c r="F29" s="37" t="s">
        <v>865</v>
      </c>
      <c r="G29" s="37" t="s">
        <v>865</v>
      </c>
      <c r="H29" s="37" t="s">
        <v>871</v>
      </c>
      <c r="I29" s="55" t="s">
        <v>467</v>
      </c>
      <c r="J29" s="416"/>
      <c r="K29" s="416"/>
      <c r="L29" s="416"/>
      <c r="M29" s="439" t="s">
        <v>1356</v>
      </c>
      <c r="N29" s="416"/>
      <c r="O29" s="439">
        <v>2</v>
      </c>
      <c r="P29" s="416"/>
      <c r="Q29" s="416"/>
      <c r="R29" s="416"/>
    </row>
    <row r="30" spans="1:18" s="4" customFormat="1" x14ac:dyDescent="0.2">
      <c r="A30" s="45"/>
      <c r="B30" s="172"/>
      <c r="C30" s="117"/>
      <c r="D30" s="42"/>
      <c r="E30" s="45"/>
      <c r="F30" s="42"/>
      <c r="G30" s="42"/>
      <c r="H30" s="42"/>
      <c r="I30" s="55" t="s">
        <v>468</v>
      </c>
      <c r="J30" s="416"/>
      <c r="K30" s="416"/>
      <c r="L30" s="416"/>
      <c r="M30" s="439" t="s">
        <v>1356</v>
      </c>
      <c r="N30" s="416"/>
      <c r="O30" s="439">
        <v>2</v>
      </c>
      <c r="P30" s="416"/>
      <c r="Q30" s="416"/>
      <c r="R30" s="416"/>
    </row>
    <row r="31" spans="1:18" ht="33" customHeight="1" x14ac:dyDescent="0.2">
      <c r="A31" s="546">
        <v>13</v>
      </c>
      <c r="B31" s="561" t="s">
        <v>880</v>
      </c>
      <c r="C31" s="117" t="s">
        <v>881</v>
      </c>
      <c r="D31" s="501" t="s">
        <v>873</v>
      </c>
      <c r="E31" s="546">
        <v>4</v>
      </c>
      <c r="F31" s="501" t="s">
        <v>873</v>
      </c>
      <c r="G31" s="501" t="s">
        <v>873</v>
      </c>
      <c r="H31" s="501"/>
      <c r="I31" s="55" t="s">
        <v>467</v>
      </c>
      <c r="J31" s="416"/>
      <c r="K31" s="416"/>
      <c r="L31" s="439" t="s">
        <v>1356</v>
      </c>
      <c r="M31" s="439" t="s">
        <v>1356</v>
      </c>
      <c r="N31" s="439">
        <v>3</v>
      </c>
      <c r="O31" s="439">
        <v>2</v>
      </c>
      <c r="P31" s="416"/>
      <c r="Q31" s="416"/>
      <c r="R31" s="416"/>
    </row>
    <row r="32" spans="1:18" x14ac:dyDescent="0.2">
      <c r="A32" s="548"/>
      <c r="B32" s="563"/>
      <c r="C32" s="117" t="s">
        <v>882</v>
      </c>
      <c r="D32" s="502"/>
      <c r="E32" s="548"/>
      <c r="F32" s="502"/>
      <c r="G32" s="502"/>
      <c r="H32" s="502"/>
      <c r="I32" s="55" t="s">
        <v>468</v>
      </c>
      <c r="J32" s="416"/>
      <c r="K32" s="416"/>
      <c r="L32" s="416"/>
      <c r="M32" s="439" t="s">
        <v>1356</v>
      </c>
      <c r="N32" s="439">
        <v>1</v>
      </c>
      <c r="O32" s="416"/>
      <c r="P32" s="416"/>
      <c r="Q32" s="439">
        <v>10</v>
      </c>
      <c r="R32" s="416"/>
    </row>
    <row r="33" spans="1:18" x14ac:dyDescent="0.2">
      <c r="A33" s="50">
        <v>14</v>
      </c>
      <c r="B33" s="117" t="s">
        <v>300</v>
      </c>
      <c r="C33" s="117" t="s">
        <v>883</v>
      </c>
      <c r="D33" s="37" t="s">
        <v>859</v>
      </c>
      <c r="E33" s="50">
        <v>4</v>
      </c>
      <c r="F33" s="37" t="s">
        <v>859</v>
      </c>
      <c r="G33" s="37" t="s">
        <v>859</v>
      </c>
      <c r="H33" s="37"/>
      <c r="I33" s="55" t="s">
        <v>467</v>
      </c>
      <c r="J33" s="416"/>
      <c r="K33" s="439" t="s">
        <v>1356</v>
      </c>
      <c r="L33" s="416"/>
      <c r="M33" s="416"/>
      <c r="N33" s="416"/>
      <c r="O33" s="439">
        <v>2</v>
      </c>
      <c r="P33" s="416"/>
      <c r="Q33" s="416"/>
      <c r="R33" s="416"/>
    </row>
    <row r="34" spans="1:18" s="4" customFormat="1" x14ac:dyDescent="0.2">
      <c r="A34" s="50"/>
      <c r="B34" s="117"/>
      <c r="C34" s="117"/>
      <c r="D34" s="37"/>
      <c r="E34" s="50"/>
      <c r="F34" s="37"/>
      <c r="G34" s="37"/>
      <c r="H34" s="37"/>
      <c r="I34" s="55" t="s">
        <v>468</v>
      </c>
      <c r="J34" s="416"/>
      <c r="K34" s="439" t="s">
        <v>1356</v>
      </c>
      <c r="L34" s="416"/>
      <c r="M34" s="416"/>
      <c r="N34" s="416"/>
      <c r="O34" s="439">
        <v>1</v>
      </c>
      <c r="P34" s="416"/>
      <c r="Q34" s="416"/>
      <c r="R34" s="416"/>
    </row>
    <row r="35" spans="1:18" x14ac:dyDescent="0.2">
      <c r="A35" s="50">
        <v>15</v>
      </c>
      <c r="B35" s="117" t="s">
        <v>884</v>
      </c>
      <c r="C35" s="117" t="s">
        <v>885</v>
      </c>
      <c r="D35" s="37" t="s">
        <v>869</v>
      </c>
      <c r="E35" s="37">
        <v>4</v>
      </c>
      <c r="F35" s="37" t="s">
        <v>869</v>
      </c>
      <c r="G35" s="37" t="s">
        <v>869</v>
      </c>
      <c r="H35" s="37"/>
      <c r="I35" s="55" t="s">
        <v>467</v>
      </c>
      <c r="J35" s="416"/>
      <c r="K35" s="439" t="s">
        <v>1356</v>
      </c>
      <c r="L35" s="439" t="s">
        <v>1356</v>
      </c>
      <c r="M35" s="439" t="s">
        <v>1356</v>
      </c>
      <c r="N35" s="416"/>
      <c r="O35" s="439">
        <v>2</v>
      </c>
      <c r="P35" s="416"/>
      <c r="Q35" s="439">
        <v>3</v>
      </c>
      <c r="R35" s="416"/>
    </row>
    <row r="36" spans="1:18" s="4" customFormat="1" x14ac:dyDescent="0.2">
      <c r="A36" s="50"/>
      <c r="B36" s="117"/>
      <c r="C36" s="117"/>
      <c r="D36" s="37"/>
      <c r="E36" s="37"/>
      <c r="F36" s="37"/>
      <c r="G36" s="37"/>
      <c r="H36" s="37"/>
      <c r="I36" s="55" t="s">
        <v>468</v>
      </c>
      <c r="J36" s="416"/>
      <c r="K36" s="439" t="s">
        <v>1356</v>
      </c>
      <c r="L36" s="439" t="s">
        <v>1356</v>
      </c>
      <c r="M36" s="439" t="s">
        <v>1356</v>
      </c>
      <c r="N36" s="416"/>
      <c r="O36" s="439">
        <v>2</v>
      </c>
      <c r="P36" s="416"/>
      <c r="Q36" s="439">
        <v>3</v>
      </c>
      <c r="R36" s="416"/>
    </row>
    <row r="37" spans="1:18" ht="33" x14ac:dyDescent="0.2">
      <c r="A37" s="37">
        <v>16</v>
      </c>
      <c r="B37" s="117" t="s">
        <v>301</v>
      </c>
      <c r="C37" s="117" t="s">
        <v>886</v>
      </c>
      <c r="D37" s="168" t="s">
        <v>887</v>
      </c>
      <c r="E37" s="37">
        <v>4</v>
      </c>
      <c r="F37" s="168" t="s">
        <v>887</v>
      </c>
      <c r="G37" s="168" t="s">
        <v>887</v>
      </c>
      <c r="H37" s="37" t="s">
        <v>871</v>
      </c>
      <c r="I37" s="55" t="s">
        <v>467</v>
      </c>
      <c r="J37" s="416"/>
      <c r="K37" s="416"/>
      <c r="L37" s="416"/>
      <c r="M37" s="439" t="s">
        <v>1356</v>
      </c>
      <c r="N37" s="416"/>
      <c r="O37" s="439">
        <v>1</v>
      </c>
      <c r="P37" s="416"/>
      <c r="Q37" s="416"/>
      <c r="R37" s="416"/>
    </row>
    <row r="38" spans="1:18" s="4" customFormat="1" x14ac:dyDescent="0.2">
      <c r="A38" s="37"/>
      <c r="B38" s="117"/>
      <c r="C38" s="117"/>
      <c r="D38" s="168"/>
      <c r="E38" s="37"/>
      <c r="F38" s="168"/>
      <c r="G38" s="168"/>
      <c r="H38" s="37"/>
      <c r="I38" s="55" t="s">
        <v>468</v>
      </c>
      <c r="J38" s="416"/>
      <c r="K38" s="416"/>
      <c r="L38" s="416"/>
      <c r="M38" s="439" t="s">
        <v>1356</v>
      </c>
      <c r="N38" s="416"/>
      <c r="O38" s="439">
        <v>1</v>
      </c>
      <c r="P38" s="416"/>
      <c r="Q38" s="416"/>
      <c r="R38" s="416"/>
    </row>
    <row r="39" spans="1:18" x14ac:dyDescent="0.2">
      <c r="A39" s="50">
        <v>17</v>
      </c>
      <c r="B39" s="117" t="s">
        <v>888</v>
      </c>
      <c r="C39" s="117" t="s">
        <v>889</v>
      </c>
      <c r="D39" s="50" t="s">
        <v>869</v>
      </c>
      <c r="E39" s="37">
        <v>4</v>
      </c>
      <c r="F39" s="50" t="s">
        <v>869</v>
      </c>
      <c r="G39" s="50" t="s">
        <v>869</v>
      </c>
      <c r="H39" s="37"/>
      <c r="I39" s="55" t="s">
        <v>467</v>
      </c>
      <c r="J39" s="416"/>
      <c r="K39" s="439" t="s">
        <v>1356</v>
      </c>
      <c r="L39" s="416"/>
      <c r="M39" s="439" t="s">
        <v>1356</v>
      </c>
      <c r="N39" s="439">
        <v>9</v>
      </c>
      <c r="O39" s="439">
        <v>2</v>
      </c>
      <c r="P39" s="416"/>
      <c r="Q39" s="439">
        <v>7</v>
      </c>
      <c r="R39" s="439">
        <v>9</v>
      </c>
    </row>
    <row r="40" spans="1:18" s="4" customFormat="1" x14ac:dyDescent="0.2">
      <c r="A40" s="50"/>
      <c r="B40" s="117"/>
      <c r="C40" s="117"/>
      <c r="D40" s="50"/>
      <c r="E40" s="37"/>
      <c r="F40" s="50"/>
      <c r="G40" s="50"/>
      <c r="H40" s="37"/>
      <c r="I40" s="55" t="s">
        <v>468</v>
      </c>
      <c r="J40" s="416"/>
      <c r="K40" s="439" t="s">
        <v>1356</v>
      </c>
      <c r="L40" s="416"/>
      <c r="M40" s="439" t="s">
        <v>1356</v>
      </c>
      <c r="N40" s="439">
        <v>9</v>
      </c>
      <c r="O40" s="439">
        <v>2</v>
      </c>
      <c r="P40" s="416"/>
      <c r="Q40" s="439">
        <v>7</v>
      </c>
      <c r="R40" s="439">
        <v>9</v>
      </c>
    </row>
    <row r="41" spans="1:18" x14ac:dyDescent="0.2">
      <c r="A41" s="37">
        <v>18</v>
      </c>
      <c r="B41" s="117" t="s">
        <v>1430</v>
      </c>
      <c r="C41" s="117" t="s">
        <v>890</v>
      </c>
      <c r="D41" s="37" t="s">
        <v>869</v>
      </c>
      <c r="E41" s="37">
        <v>4</v>
      </c>
      <c r="F41" s="37" t="s">
        <v>869</v>
      </c>
      <c r="G41" s="37" t="s">
        <v>869</v>
      </c>
      <c r="H41" s="37"/>
      <c r="I41" s="55" t="s">
        <v>467</v>
      </c>
      <c r="J41" s="416"/>
      <c r="K41" s="439" t="s">
        <v>1356</v>
      </c>
      <c r="L41" s="416"/>
      <c r="M41" s="439" t="s">
        <v>1356</v>
      </c>
      <c r="N41" s="439">
        <v>12</v>
      </c>
      <c r="O41" s="439">
        <v>3</v>
      </c>
      <c r="P41" s="416"/>
      <c r="Q41" s="439">
        <v>1</v>
      </c>
      <c r="R41" s="439">
        <v>3</v>
      </c>
    </row>
    <row r="42" spans="1:18" s="4" customFormat="1" x14ac:dyDescent="0.2">
      <c r="A42" s="37"/>
      <c r="B42" s="117"/>
      <c r="C42" s="117"/>
      <c r="D42" s="37"/>
      <c r="E42" s="37"/>
      <c r="F42" s="37"/>
      <c r="G42" s="37"/>
      <c r="H42" s="37"/>
      <c r="I42" s="55" t="s">
        <v>468</v>
      </c>
      <c r="J42" s="416"/>
      <c r="K42" s="439" t="s">
        <v>1356</v>
      </c>
      <c r="L42" s="416"/>
      <c r="M42" s="439" t="s">
        <v>1356</v>
      </c>
      <c r="N42" s="439">
        <v>12</v>
      </c>
      <c r="O42" s="439">
        <v>3</v>
      </c>
      <c r="P42" s="416"/>
      <c r="Q42" s="439">
        <v>1</v>
      </c>
      <c r="R42" s="439">
        <v>3</v>
      </c>
    </row>
    <row r="43" spans="1:18" s="4" customFormat="1" x14ac:dyDescent="0.2">
      <c r="A43" s="439"/>
      <c r="B43" s="441" t="s">
        <v>1431</v>
      </c>
      <c r="C43" s="441" t="s">
        <v>890</v>
      </c>
      <c r="D43" s="439"/>
      <c r="E43" s="439"/>
      <c r="F43" s="439"/>
      <c r="G43" s="439"/>
      <c r="H43" s="439"/>
      <c r="I43" s="434" t="s">
        <v>467</v>
      </c>
      <c r="J43" s="416"/>
      <c r="K43" s="439" t="s">
        <v>1356</v>
      </c>
      <c r="L43" s="416"/>
      <c r="M43" s="439" t="s">
        <v>1356</v>
      </c>
      <c r="N43" s="439">
        <v>6</v>
      </c>
      <c r="O43" s="439">
        <v>3</v>
      </c>
      <c r="P43" s="416"/>
      <c r="Q43" s="439">
        <v>2</v>
      </c>
      <c r="R43" s="439">
        <v>4</v>
      </c>
    </row>
    <row r="44" spans="1:18" s="4" customFormat="1" x14ac:dyDescent="0.2">
      <c r="A44" s="439"/>
      <c r="B44" s="441"/>
      <c r="C44" s="441"/>
      <c r="D44" s="439"/>
      <c r="E44" s="439"/>
      <c r="F44" s="439"/>
      <c r="G44" s="439"/>
      <c r="H44" s="439"/>
      <c r="I44" s="434" t="s">
        <v>468</v>
      </c>
      <c r="J44" s="416"/>
      <c r="K44" s="439" t="s">
        <v>1356</v>
      </c>
      <c r="L44" s="416"/>
      <c r="M44" s="439" t="s">
        <v>1356</v>
      </c>
      <c r="N44" s="439">
        <v>6</v>
      </c>
      <c r="O44" s="439">
        <v>3</v>
      </c>
      <c r="P44" s="416"/>
      <c r="Q44" s="439">
        <v>2</v>
      </c>
      <c r="R44" s="439">
        <v>4</v>
      </c>
    </row>
    <row r="45" spans="1:18" x14ac:dyDescent="0.2">
      <c r="A45" s="37">
        <v>19</v>
      </c>
      <c r="B45" s="117" t="s">
        <v>302</v>
      </c>
      <c r="C45" s="117" t="s">
        <v>878</v>
      </c>
      <c r="D45" s="37" t="s">
        <v>869</v>
      </c>
      <c r="E45" s="37">
        <v>4</v>
      </c>
      <c r="F45" s="37" t="s">
        <v>869</v>
      </c>
      <c r="G45" s="37" t="s">
        <v>869</v>
      </c>
      <c r="H45" s="37"/>
      <c r="I45" s="55" t="s">
        <v>467</v>
      </c>
      <c r="J45" s="416"/>
      <c r="K45" s="439" t="s">
        <v>1356</v>
      </c>
      <c r="L45" s="416"/>
      <c r="M45" s="416"/>
      <c r="N45" s="416"/>
      <c r="O45" s="439">
        <v>1</v>
      </c>
      <c r="P45" s="416"/>
      <c r="Q45" s="416"/>
      <c r="R45" s="416"/>
    </row>
    <row r="46" spans="1:18" s="4" customFormat="1" x14ac:dyDescent="0.2">
      <c r="A46" s="37"/>
      <c r="B46" s="117"/>
      <c r="C46" s="117"/>
      <c r="D46" s="37"/>
      <c r="E46" s="37"/>
      <c r="F46" s="37"/>
      <c r="G46" s="37"/>
      <c r="H46" s="37"/>
      <c r="I46" s="55" t="s">
        <v>468</v>
      </c>
      <c r="J46" s="416"/>
      <c r="K46" s="439" t="s">
        <v>1356</v>
      </c>
      <c r="L46" s="416"/>
      <c r="M46" s="416"/>
      <c r="N46" s="416"/>
      <c r="O46" s="439">
        <v>1</v>
      </c>
      <c r="P46" s="416"/>
      <c r="Q46" s="416"/>
      <c r="R46" s="416"/>
    </row>
    <row r="47" spans="1:18" x14ac:dyDescent="0.2">
      <c r="A47" s="37">
        <v>20</v>
      </c>
      <c r="B47" s="561" t="s">
        <v>196</v>
      </c>
      <c r="C47" s="117" t="s">
        <v>891</v>
      </c>
      <c r="D47" s="37" t="s">
        <v>869</v>
      </c>
      <c r="E47" s="37">
        <v>6</v>
      </c>
      <c r="F47" s="37" t="s">
        <v>869</v>
      </c>
      <c r="G47" s="37" t="s">
        <v>869</v>
      </c>
      <c r="H47" s="37"/>
      <c r="I47" s="55" t="s">
        <v>467</v>
      </c>
      <c r="J47" s="416"/>
      <c r="K47" s="416"/>
      <c r="L47" s="439" t="s">
        <v>1356</v>
      </c>
      <c r="M47" s="439" t="s">
        <v>1356</v>
      </c>
      <c r="N47" s="439">
        <v>10</v>
      </c>
      <c r="O47" s="439">
        <v>2</v>
      </c>
      <c r="P47" s="416"/>
      <c r="Q47" s="439">
        <v>9</v>
      </c>
      <c r="R47" s="439">
        <v>4</v>
      </c>
    </row>
    <row r="48" spans="1:18" s="4" customFormat="1" x14ac:dyDescent="0.2">
      <c r="A48" s="37"/>
      <c r="B48" s="563"/>
      <c r="C48" s="117"/>
      <c r="D48" s="37"/>
      <c r="E48" s="37"/>
      <c r="F48" s="37"/>
      <c r="G48" s="37"/>
      <c r="H48" s="37"/>
      <c r="I48" s="55" t="s">
        <v>468</v>
      </c>
      <c r="J48" s="416"/>
      <c r="K48" s="416"/>
      <c r="L48" s="439" t="s">
        <v>1356</v>
      </c>
      <c r="M48" s="439" t="s">
        <v>1356</v>
      </c>
      <c r="N48" s="439">
        <v>10</v>
      </c>
      <c r="O48" s="439">
        <v>2</v>
      </c>
      <c r="P48" s="416"/>
      <c r="Q48" s="439">
        <v>9</v>
      </c>
      <c r="R48" s="439">
        <v>4</v>
      </c>
    </row>
    <row r="49" spans="1:18" x14ac:dyDescent="0.2">
      <c r="A49" s="37">
        <v>21</v>
      </c>
      <c r="B49" s="117" t="s">
        <v>303</v>
      </c>
      <c r="C49" s="117" t="s">
        <v>892</v>
      </c>
      <c r="D49" s="37" t="s">
        <v>893</v>
      </c>
      <c r="E49" s="37">
        <v>6</v>
      </c>
      <c r="F49" s="37" t="s">
        <v>893</v>
      </c>
      <c r="G49" s="37" t="s">
        <v>893</v>
      </c>
      <c r="H49" s="37"/>
      <c r="I49" s="55" t="s">
        <v>467</v>
      </c>
      <c r="J49" s="416"/>
      <c r="K49" s="439" t="s">
        <v>1356</v>
      </c>
      <c r="L49" s="416"/>
      <c r="M49" s="439" t="s">
        <v>1356</v>
      </c>
      <c r="N49" s="416"/>
      <c r="O49" s="416"/>
      <c r="P49" s="416"/>
      <c r="Q49" s="416"/>
      <c r="R49" s="416"/>
    </row>
    <row r="50" spans="1:18" s="4" customFormat="1" x14ac:dyDescent="0.2">
      <c r="A50" s="42"/>
      <c r="B50" s="172"/>
      <c r="C50" s="117"/>
      <c r="D50" s="37"/>
      <c r="E50" s="37"/>
      <c r="F50" s="37"/>
      <c r="G50" s="37"/>
      <c r="H50" s="42"/>
      <c r="I50" s="55" t="s">
        <v>468</v>
      </c>
      <c r="J50" s="416"/>
      <c r="K50" s="439" t="s">
        <v>1356</v>
      </c>
      <c r="L50" s="416"/>
      <c r="M50" s="439" t="s">
        <v>1356</v>
      </c>
      <c r="N50" s="416"/>
      <c r="O50" s="416"/>
      <c r="P50" s="416"/>
      <c r="Q50" s="416"/>
      <c r="R50" s="416"/>
    </row>
    <row r="51" spans="1:18" x14ac:dyDescent="0.2">
      <c r="A51" s="501">
        <v>22</v>
      </c>
      <c r="B51" s="561" t="s">
        <v>282</v>
      </c>
      <c r="C51" s="117" t="s">
        <v>894</v>
      </c>
      <c r="D51" s="614" t="s">
        <v>895</v>
      </c>
      <c r="E51" s="614">
        <v>6</v>
      </c>
      <c r="F51" s="614" t="s">
        <v>895</v>
      </c>
      <c r="G51" s="614" t="s">
        <v>895</v>
      </c>
      <c r="H51" s="501"/>
      <c r="I51" s="570" t="s">
        <v>1426</v>
      </c>
      <c r="J51" s="416"/>
      <c r="K51" s="416"/>
      <c r="L51" s="439" t="s">
        <v>1356</v>
      </c>
      <c r="M51" s="439" t="s">
        <v>1356</v>
      </c>
      <c r="N51" s="439">
        <v>1</v>
      </c>
      <c r="O51" s="439">
        <v>1</v>
      </c>
      <c r="P51" s="416"/>
      <c r="Q51" s="439">
        <v>1</v>
      </c>
      <c r="R51" s="416"/>
    </row>
    <row r="52" spans="1:18" x14ac:dyDescent="0.2">
      <c r="A52" s="589"/>
      <c r="B52" s="562"/>
      <c r="C52" s="117" t="s">
        <v>876</v>
      </c>
      <c r="D52" s="614"/>
      <c r="E52" s="614"/>
      <c r="F52" s="614"/>
      <c r="G52" s="614"/>
      <c r="H52" s="589"/>
      <c r="I52" s="571"/>
      <c r="J52" s="416"/>
      <c r="K52" s="416"/>
      <c r="L52" s="439" t="s">
        <v>1356</v>
      </c>
      <c r="M52" s="439" t="s">
        <v>1356</v>
      </c>
      <c r="N52" s="439">
        <v>2</v>
      </c>
      <c r="O52" s="439">
        <v>2</v>
      </c>
      <c r="P52" s="416"/>
      <c r="Q52" s="416"/>
      <c r="R52" s="416"/>
    </row>
    <row r="53" spans="1:18" x14ac:dyDescent="0.2">
      <c r="A53" s="502"/>
      <c r="B53" s="563"/>
      <c r="C53" s="117" t="s">
        <v>896</v>
      </c>
      <c r="D53" s="614"/>
      <c r="E53" s="614"/>
      <c r="F53" s="614"/>
      <c r="G53" s="614"/>
      <c r="H53" s="502"/>
      <c r="I53" s="572"/>
      <c r="J53" s="416"/>
      <c r="K53" s="439" t="s">
        <v>1356</v>
      </c>
      <c r="L53" s="439" t="s">
        <v>1356</v>
      </c>
      <c r="M53" s="439" t="s">
        <v>1356</v>
      </c>
      <c r="N53" s="439">
        <v>7</v>
      </c>
      <c r="O53" s="439">
        <v>2</v>
      </c>
      <c r="P53" s="416"/>
      <c r="Q53" s="439">
        <v>4</v>
      </c>
      <c r="R53" s="439">
        <v>1</v>
      </c>
    </row>
    <row r="54" spans="1:18" x14ac:dyDescent="0.2">
      <c r="A54" s="37">
        <v>23</v>
      </c>
      <c r="B54" s="561" t="s">
        <v>897</v>
      </c>
      <c r="C54" s="117" t="s">
        <v>898</v>
      </c>
      <c r="D54" s="614" t="s">
        <v>895</v>
      </c>
      <c r="E54" s="614">
        <v>6</v>
      </c>
      <c r="F54" s="614" t="s">
        <v>895</v>
      </c>
      <c r="G54" s="614" t="s">
        <v>895</v>
      </c>
      <c r="H54" s="614"/>
      <c r="I54" s="55" t="s">
        <v>467</v>
      </c>
      <c r="J54" s="416"/>
      <c r="K54" s="416"/>
      <c r="L54" s="439" t="s">
        <v>1356</v>
      </c>
      <c r="M54" s="439" t="s">
        <v>1356</v>
      </c>
      <c r="N54" s="439">
        <v>1</v>
      </c>
      <c r="O54" s="439">
        <v>2</v>
      </c>
      <c r="P54" s="416"/>
      <c r="Q54" s="439">
        <v>2</v>
      </c>
      <c r="R54" s="416"/>
    </row>
    <row r="55" spans="1:18" x14ac:dyDescent="0.2">
      <c r="A55" s="37"/>
      <c r="B55" s="563"/>
      <c r="C55" s="117" t="s">
        <v>881</v>
      </c>
      <c r="D55" s="614"/>
      <c r="E55" s="614"/>
      <c r="F55" s="614"/>
      <c r="G55" s="614"/>
      <c r="H55" s="614"/>
      <c r="I55" s="55" t="s">
        <v>468</v>
      </c>
      <c r="J55" s="416"/>
      <c r="K55" s="439" t="s">
        <v>1356</v>
      </c>
      <c r="L55" s="439" t="s">
        <v>1356</v>
      </c>
      <c r="M55" s="439" t="s">
        <v>1356</v>
      </c>
      <c r="N55" s="439">
        <v>4</v>
      </c>
      <c r="O55" s="439">
        <v>2</v>
      </c>
      <c r="P55" s="416"/>
      <c r="Q55" s="416"/>
      <c r="R55" s="439">
        <v>1</v>
      </c>
    </row>
    <row r="56" spans="1:18" x14ac:dyDescent="0.2">
      <c r="A56" s="37">
        <v>24</v>
      </c>
      <c r="B56" s="117" t="s">
        <v>304</v>
      </c>
      <c r="C56" s="117" t="s">
        <v>899</v>
      </c>
      <c r="D56" s="37" t="s">
        <v>869</v>
      </c>
      <c r="E56" s="37">
        <v>6</v>
      </c>
      <c r="F56" s="37" t="s">
        <v>869</v>
      </c>
      <c r="G56" s="37" t="s">
        <v>869</v>
      </c>
      <c r="H56" s="37"/>
      <c r="I56" s="55" t="s">
        <v>467</v>
      </c>
      <c r="J56" s="416"/>
      <c r="K56" s="439" t="s">
        <v>1356</v>
      </c>
      <c r="L56" s="439" t="s">
        <v>1356</v>
      </c>
      <c r="M56" s="439" t="s">
        <v>1356</v>
      </c>
      <c r="N56" s="439">
        <v>9</v>
      </c>
      <c r="O56" s="439">
        <v>2</v>
      </c>
      <c r="P56" s="416"/>
      <c r="Q56" s="439">
        <v>6</v>
      </c>
      <c r="R56" s="416"/>
    </row>
    <row r="57" spans="1:18" s="4" customFormat="1" x14ac:dyDescent="0.2">
      <c r="A57" s="42"/>
      <c r="B57" s="172"/>
      <c r="C57" s="117"/>
      <c r="D57" s="37"/>
      <c r="E57" s="37"/>
      <c r="F57" s="37"/>
      <c r="G57" s="37"/>
      <c r="H57" s="37"/>
      <c r="I57" s="55" t="s">
        <v>468</v>
      </c>
      <c r="J57" s="416"/>
      <c r="K57" s="439" t="s">
        <v>1356</v>
      </c>
      <c r="L57" s="439" t="s">
        <v>1356</v>
      </c>
      <c r="M57" s="439" t="s">
        <v>1356</v>
      </c>
      <c r="N57" s="439">
        <v>9</v>
      </c>
      <c r="O57" s="439">
        <v>2</v>
      </c>
      <c r="P57" s="416"/>
      <c r="Q57" s="439">
        <v>6</v>
      </c>
      <c r="R57" s="416"/>
    </row>
    <row r="58" spans="1:18" x14ac:dyDescent="0.2">
      <c r="A58" s="501">
        <v>25</v>
      </c>
      <c r="B58" s="561" t="s">
        <v>1433</v>
      </c>
      <c r="C58" s="117" t="s">
        <v>900</v>
      </c>
      <c r="D58" s="614" t="s">
        <v>901</v>
      </c>
      <c r="E58" s="614">
        <v>6</v>
      </c>
      <c r="F58" s="614" t="s">
        <v>901</v>
      </c>
      <c r="G58" s="614" t="s">
        <v>901</v>
      </c>
      <c r="H58" s="614"/>
      <c r="I58" s="55" t="s">
        <v>467</v>
      </c>
      <c r="J58" s="416"/>
      <c r="K58" s="439" t="s">
        <v>1356</v>
      </c>
      <c r="L58" s="416"/>
      <c r="M58" s="439" t="s">
        <v>1356</v>
      </c>
      <c r="N58" s="439">
        <v>9</v>
      </c>
      <c r="O58" s="439">
        <v>2</v>
      </c>
      <c r="P58" s="416"/>
      <c r="Q58" s="416"/>
      <c r="R58" s="439">
        <v>1</v>
      </c>
    </row>
    <row r="59" spans="1:18" x14ac:dyDescent="0.2">
      <c r="A59" s="502"/>
      <c r="B59" s="563"/>
      <c r="C59" s="117" t="s">
        <v>902</v>
      </c>
      <c r="D59" s="614"/>
      <c r="E59" s="614"/>
      <c r="F59" s="614"/>
      <c r="G59" s="614"/>
      <c r="H59" s="614"/>
      <c r="I59" s="55" t="s">
        <v>468</v>
      </c>
      <c r="J59" s="416"/>
      <c r="K59" s="416"/>
      <c r="L59" s="416"/>
      <c r="M59" s="439" t="s">
        <v>1356</v>
      </c>
      <c r="N59" s="439">
        <v>6</v>
      </c>
      <c r="O59" s="439">
        <v>2</v>
      </c>
      <c r="P59" s="416"/>
      <c r="Q59" s="416"/>
      <c r="R59" s="416"/>
    </row>
    <row r="60" spans="1:18" s="4" customFormat="1" x14ac:dyDescent="0.2">
      <c r="A60" s="437"/>
      <c r="B60" s="438" t="s">
        <v>1432</v>
      </c>
      <c r="C60" s="561" t="s">
        <v>1434</v>
      </c>
      <c r="D60" s="439"/>
      <c r="E60" s="439"/>
      <c r="F60" s="439"/>
      <c r="G60" s="439"/>
      <c r="H60" s="439"/>
      <c r="I60" s="434" t="s">
        <v>467</v>
      </c>
      <c r="J60" s="416"/>
      <c r="K60" s="416"/>
      <c r="L60" s="416"/>
      <c r="M60" s="439" t="s">
        <v>1356</v>
      </c>
      <c r="N60" s="439">
        <v>3</v>
      </c>
      <c r="O60" s="439">
        <v>2</v>
      </c>
      <c r="P60" s="416"/>
      <c r="Q60" s="416"/>
      <c r="R60" s="416"/>
    </row>
    <row r="61" spans="1:18" s="4" customFormat="1" x14ac:dyDescent="0.2">
      <c r="A61" s="437"/>
      <c r="B61" s="438"/>
      <c r="C61" s="563"/>
      <c r="D61" s="439"/>
      <c r="E61" s="439"/>
      <c r="F61" s="439"/>
      <c r="G61" s="439"/>
      <c r="H61" s="439"/>
      <c r="I61" s="434" t="s">
        <v>468</v>
      </c>
      <c r="J61" s="416"/>
      <c r="K61" s="416"/>
      <c r="L61" s="416"/>
      <c r="M61" s="439" t="s">
        <v>1356</v>
      </c>
      <c r="N61" s="439">
        <v>3</v>
      </c>
      <c r="O61" s="439">
        <v>2</v>
      </c>
      <c r="P61" s="416"/>
      <c r="Q61" s="416"/>
      <c r="R61" s="416"/>
    </row>
    <row r="62" spans="1:18" x14ac:dyDescent="0.2">
      <c r="A62" s="37">
        <v>27</v>
      </c>
      <c r="B62" s="117" t="s">
        <v>903</v>
      </c>
      <c r="C62" s="117" t="s">
        <v>904</v>
      </c>
      <c r="D62" s="37" t="s">
        <v>877</v>
      </c>
      <c r="E62" s="37">
        <v>8</v>
      </c>
      <c r="F62" s="37" t="s">
        <v>877</v>
      </c>
      <c r="G62" s="37" t="s">
        <v>877</v>
      </c>
      <c r="H62" s="37"/>
      <c r="I62" s="55" t="s">
        <v>467</v>
      </c>
      <c r="J62" s="470" t="s">
        <v>1421</v>
      </c>
      <c r="K62" s="471"/>
      <c r="L62" s="471"/>
      <c r="M62" s="471"/>
      <c r="N62" s="471"/>
      <c r="O62" s="471"/>
      <c r="P62" s="471"/>
      <c r="Q62" s="471"/>
      <c r="R62" s="472"/>
    </row>
    <row r="63" spans="1:18" s="4" customFormat="1" x14ac:dyDescent="0.2">
      <c r="A63" s="42"/>
      <c r="B63" s="172"/>
      <c r="C63" s="117"/>
      <c r="D63" s="42"/>
      <c r="E63" s="42"/>
      <c r="F63" s="42"/>
      <c r="G63" s="42"/>
      <c r="H63" s="42"/>
      <c r="I63" s="55" t="s">
        <v>468</v>
      </c>
      <c r="J63" s="473"/>
      <c r="K63" s="474"/>
      <c r="L63" s="474"/>
      <c r="M63" s="474"/>
      <c r="N63" s="474"/>
      <c r="O63" s="474"/>
      <c r="P63" s="474"/>
      <c r="Q63" s="474"/>
      <c r="R63" s="475"/>
    </row>
    <row r="64" spans="1:18" ht="33" x14ac:dyDescent="0.2">
      <c r="A64" s="497">
        <v>28</v>
      </c>
      <c r="B64" s="624" t="s">
        <v>905</v>
      </c>
      <c r="C64" s="104" t="s">
        <v>906</v>
      </c>
      <c r="D64" s="497" t="s">
        <v>907</v>
      </c>
      <c r="E64" s="497">
        <v>8</v>
      </c>
      <c r="F64" s="497" t="s">
        <v>907</v>
      </c>
      <c r="G64" s="497" t="s">
        <v>907</v>
      </c>
      <c r="H64" s="497"/>
      <c r="I64" s="490" t="s">
        <v>467</v>
      </c>
      <c r="J64" s="573" t="s">
        <v>1423</v>
      </c>
      <c r="K64" s="574"/>
      <c r="L64" s="574"/>
      <c r="M64" s="574"/>
      <c r="N64" s="574"/>
      <c r="O64" s="574"/>
      <c r="P64" s="574"/>
      <c r="Q64" s="574"/>
      <c r="R64" s="575"/>
    </row>
    <row r="65" spans="1:18" ht="33" x14ac:dyDescent="0.2">
      <c r="A65" s="650"/>
      <c r="B65" s="625"/>
      <c r="C65" s="104" t="s">
        <v>908</v>
      </c>
      <c r="D65" s="650"/>
      <c r="E65" s="650"/>
      <c r="F65" s="650"/>
      <c r="G65" s="650"/>
      <c r="H65" s="650"/>
      <c r="I65" s="649"/>
      <c r="J65" s="576"/>
      <c r="K65" s="577"/>
      <c r="L65" s="577"/>
      <c r="M65" s="577"/>
      <c r="N65" s="577"/>
      <c r="O65" s="577"/>
      <c r="P65" s="577"/>
      <c r="Q65" s="577"/>
      <c r="R65" s="578"/>
    </row>
    <row r="66" spans="1:18" ht="33" x14ac:dyDescent="0.2">
      <c r="A66" s="650"/>
      <c r="B66" s="625"/>
      <c r="C66" s="117" t="s">
        <v>909</v>
      </c>
      <c r="D66" s="650"/>
      <c r="E66" s="650"/>
      <c r="F66" s="650"/>
      <c r="G66" s="650"/>
      <c r="H66" s="650"/>
      <c r="I66" s="491"/>
      <c r="J66" s="576"/>
      <c r="K66" s="577"/>
      <c r="L66" s="577"/>
      <c r="M66" s="577"/>
      <c r="N66" s="577"/>
      <c r="O66" s="577"/>
      <c r="P66" s="577"/>
      <c r="Q66" s="577"/>
      <c r="R66" s="578"/>
    </row>
    <row r="67" spans="1:18" ht="33" x14ac:dyDescent="0.2">
      <c r="A67" s="650"/>
      <c r="B67" s="625"/>
      <c r="C67" s="116" t="s">
        <v>910</v>
      </c>
      <c r="D67" s="650"/>
      <c r="E67" s="650"/>
      <c r="F67" s="650"/>
      <c r="G67" s="650"/>
      <c r="H67" s="650"/>
      <c r="I67" s="490" t="s">
        <v>468</v>
      </c>
      <c r="J67" s="576"/>
      <c r="K67" s="577"/>
      <c r="L67" s="577"/>
      <c r="M67" s="577"/>
      <c r="N67" s="577"/>
      <c r="O67" s="577"/>
      <c r="P67" s="577"/>
      <c r="Q67" s="577"/>
      <c r="R67" s="578"/>
    </row>
    <row r="68" spans="1:18" ht="33" x14ac:dyDescent="0.2">
      <c r="A68" s="650"/>
      <c r="B68" s="625"/>
      <c r="C68" s="116" t="s">
        <v>911</v>
      </c>
      <c r="D68" s="650"/>
      <c r="E68" s="650"/>
      <c r="F68" s="650"/>
      <c r="G68" s="650"/>
      <c r="H68" s="650"/>
      <c r="I68" s="649"/>
      <c r="J68" s="576"/>
      <c r="K68" s="577"/>
      <c r="L68" s="577"/>
      <c r="M68" s="577"/>
      <c r="N68" s="577"/>
      <c r="O68" s="577"/>
      <c r="P68" s="577"/>
      <c r="Q68" s="577"/>
      <c r="R68" s="578"/>
    </row>
    <row r="69" spans="1:18" ht="33" x14ac:dyDescent="0.2">
      <c r="A69" s="498"/>
      <c r="B69" s="652"/>
      <c r="C69" s="116" t="s">
        <v>912</v>
      </c>
      <c r="D69" s="498"/>
      <c r="E69" s="498"/>
      <c r="F69" s="498"/>
      <c r="G69" s="498"/>
      <c r="H69" s="498"/>
      <c r="I69" s="491"/>
      <c r="J69" s="579"/>
      <c r="K69" s="580"/>
      <c r="L69" s="580"/>
      <c r="M69" s="580"/>
      <c r="N69" s="580"/>
      <c r="O69" s="580"/>
      <c r="P69" s="580"/>
      <c r="Q69" s="580"/>
      <c r="R69" s="581"/>
    </row>
  </sheetData>
  <mergeCells count="75">
    <mergeCell ref="H64:H69"/>
    <mergeCell ref="F5:G5"/>
    <mergeCell ref="A21:A22"/>
    <mergeCell ref="B21:B22"/>
    <mergeCell ref="D21:D22"/>
    <mergeCell ref="E21:E22"/>
    <mergeCell ref="A5:A6"/>
    <mergeCell ref="B5:B6"/>
    <mergeCell ref="C5:C6"/>
    <mergeCell ref="D5:D6"/>
    <mergeCell ref="E5:E6"/>
    <mergeCell ref="B64:B69"/>
    <mergeCell ref="A64:A69"/>
    <mergeCell ref="D64:D69"/>
    <mergeCell ref="E64:E69"/>
    <mergeCell ref="F64:F69"/>
    <mergeCell ref="F51:F53"/>
    <mergeCell ref="G51:G53"/>
    <mergeCell ref="F54:F55"/>
    <mergeCell ref="G54:G55"/>
    <mergeCell ref="D54:D55"/>
    <mergeCell ref="E54:E55"/>
    <mergeCell ref="H5:H6"/>
    <mergeCell ref="F21:F22"/>
    <mergeCell ref="G21:G22"/>
    <mergeCell ref="A58:A59"/>
    <mergeCell ref="B54:B55"/>
    <mergeCell ref="H54:H55"/>
    <mergeCell ref="H51:H53"/>
    <mergeCell ref="B51:B53"/>
    <mergeCell ref="A51:A53"/>
    <mergeCell ref="E58:E59"/>
    <mergeCell ref="D58:D59"/>
    <mergeCell ref="F58:F59"/>
    <mergeCell ref="G58:G59"/>
    <mergeCell ref="H58:H59"/>
    <mergeCell ref="B58:B59"/>
    <mergeCell ref="D51:D53"/>
    <mergeCell ref="A31:A32"/>
    <mergeCell ref="D31:D32"/>
    <mergeCell ref="E31:E32"/>
    <mergeCell ref="F31:F32"/>
    <mergeCell ref="G31:G32"/>
    <mergeCell ref="A1:R1"/>
    <mergeCell ref="A2:R2"/>
    <mergeCell ref="A3:R3"/>
    <mergeCell ref="D23:D24"/>
    <mergeCell ref="E23:E24"/>
    <mergeCell ref="F23:F24"/>
    <mergeCell ref="G23:G24"/>
    <mergeCell ref="H23:H24"/>
    <mergeCell ref="J5:R5"/>
    <mergeCell ref="I5:I6"/>
    <mergeCell ref="B19:B20"/>
    <mergeCell ref="A19:A20"/>
    <mergeCell ref="G19:G20"/>
    <mergeCell ref="H19:H20"/>
    <mergeCell ref="A23:A24"/>
    <mergeCell ref="B23:B24"/>
    <mergeCell ref="J62:R63"/>
    <mergeCell ref="J64:R69"/>
    <mergeCell ref="B11:B12"/>
    <mergeCell ref="B7:B8"/>
    <mergeCell ref="C60:C61"/>
    <mergeCell ref="I51:I53"/>
    <mergeCell ref="B47:B48"/>
    <mergeCell ref="I64:I66"/>
    <mergeCell ref="I67:I69"/>
    <mergeCell ref="H31:H32"/>
    <mergeCell ref="B31:B32"/>
    <mergeCell ref="D19:D20"/>
    <mergeCell ref="E19:E20"/>
    <mergeCell ref="F19:F20"/>
    <mergeCell ref="G64:G69"/>
    <mergeCell ref="E51:E5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REKAP</vt:lpstr>
      <vt:lpstr>D3 KEP</vt:lpstr>
      <vt:lpstr>D4 KEP</vt:lpstr>
      <vt:lpstr>D3 TW</vt:lpstr>
      <vt:lpstr>D4 TW</vt:lpstr>
      <vt:lpstr>D3 AKP</vt:lpstr>
      <vt:lpstr>D4 AKP</vt:lpstr>
      <vt:lpstr>D3 FT</vt:lpstr>
      <vt:lpstr>D4 FT</vt:lpstr>
      <vt:lpstr>D3 OT</vt:lpstr>
      <vt:lpstr>D4 OT</vt:lpstr>
      <vt:lpstr>D3 OP</vt:lpstr>
      <vt:lpstr>D4 OP</vt:lpstr>
      <vt:lpstr>D3 KEB</vt:lpstr>
      <vt:lpstr>D4 KEB </vt:lpstr>
      <vt:lpstr>D3 ANAF</vt:lpstr>
      <vt:lpstr>D3 FARM</vt:lpstr>
      <vt:lpstr>D3 JAMU</vt:lpstr>
      <vt:lpstr>'D3 KEP'!Print_Area</vt:lpstr>
      <vt:lpstr>REKAP!Print_Area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2022-04-14T07:02:02Z</cp:lastPrinted>
  <dcterms:modified xsi:type="dcterms:W3CDTF">2022-04-14T07:10:45Z</dcterms:modified>
</cp:coreProperties>
</file>